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icky jung\Pictures\Camera Roll\"/>
    </mc:Choice>
  </mc:AlternateContent>
  <xr:revisionPtr revIDLastSave="0" documentId="13_ncr:1_{CBD2F092-69C1-468A-B5A1-04B8361FC9D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이전비용(2020년)" sheetId="2" r:id="rId1"/>
    <sheet name="이전 및 운영비용(2021년)_3월추경전" sheetId="7" r:id="rId2"/>
    <sheet name="이전 및 운영비용(2021년)_3월추경이후" sheetId="8" r:id="rId3"/>
  </sheets>
  <definedNames>
    <definedName name="_xlnm.Print_Area" localSheetId="2">'이전 및 운영비용(2021년)_3월추경이후'!$A$1:$U$46</definedName>
    <definedName name="_xlnm.Print_Area" localSheetId="1">'이전 및 운영비용(2021년)_3월추경전'!$A$1:$U$21</definedName>
    <definedName name="_xlnm.Print_Area" localSheetId="0">'이전비용(2020년)'!$A$1:$G$9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7" i="8" l="1"/>
  <c r="F41" i="8"/>
  <c r="F46" i="8"/>
  <c r="F45" i="8" s="1"/>
  <c r="F44" i="8"/>
  <c r="F43" i="8"/>
  <c r="F40" i="8"/>
  <c r="F39" i="8"/>
  <c r="F38" i="8" s="1"/>
  <c r="F36" i="8"/>
  <c r="F35" i="8"/>
  <c r="F34" i="8" s="1"/>
  <c r="F21" i="7"/>
  <c r="F20" i="7"/>
  <c r="F18" i="7"/>
  <c r="F17" i="7"/>
  <c r="F16" i="7"/>
  <c r="F15" i="7" s="1"/>
  <c r="F14" i="7"/>
  <c r="F12" i="7"/>
  <c r="F13" i="7"/>
  <c r="F33" i="8"/>
  <c r="F32" i="8"/>
  <c r="F31" i="8"/>
  <c r="F30" i="8"/>
  <c r="F29" i="8"/>
  <c r="F28" i="8"/>
  <c r="F27" i="8"/>
  <c r="F26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42" i="8" l="1"/>
  <c r="F25" i="8"/>
  <c r="F5" i="8"/>
  <c r="F4" i="8" s="1"/>
  <c r="F11" i="7"/>
  <c r="F19" i="7"/>
  <c r="F10" i="7" l="1"/>
  <c r="F9" i="7"/>
  <c r="F8" i="7"/>
  <c r="F6" i="7"/>
  <c r="F5" i="7" s="1"/>
  <c r="F7" i="7" l="1"/>
  <c r="F4" i="7" s="1"/>
  <c r="F7" i="2" l="1"/>
  <c r="F9" i="2" l="1"/>
  <c r="F6" i="2"/>
  <c r="F5" i="2" s="1"/>
  <c r="F8" i="2" l="1"/>
  <c r="F4" i="2" s="1"/>
</calcChain>
</file>

<file path=xl/sharedStrings.xml><?xml version="1.0" encoding="utf-8"?>
<sst xmlns="http://schemas.openxmlformats.org/spreadsheetml/2006/main" count="223" uniqueCount="112">
  <si>
    <t>계</t>
    <phoneticPr fontId="1" type="noConversion"/>
  </si>
  <si>
    <t>비고</t>
    <phoneticPr fontId="1" type="noConversion"/>
  </si>
  <si>
    <t>소계</t>
    <phoneticPr fontId="1" type="noConversion"/>
  </si>
  <si>
    <t>산출기초</t>
    <phoneticPr fontId="1" type="noConversion"/>
  </si>
  <si>
    <t>단가</t>
    <phoneticPr fontId="1" type="noConversion"/>
  </si>
  <si>
    <t>수량</t>
    <phoneticPr fontId="1" type="noConversion"/>
  </si>
  <si>
    <t>기간</t>
    <phoneticPr fontId="1" type="noConversion"/>
  </si>
  <si>
    <t>금액</t>
    <phoneticPr fontId="1" type="noConversion"/>
  </si>
  <si>
    <t>대분류</t>
    <phoneticPr fontId="1" type="noConversion"/>
  </si>
  <si>
    <t>소분류</t>
    <phoneticPr fontId="1" type="noConversion"/>
  </si>
  <si>
    <t>예산항목</t>
    <phoneticPr fontId="1" type="noConversion"/>
  </si>
  <si>
    <t>이사비용</t>
    <phoneticPr fontId="1" type="noConversion"/>
  </si>
  <si>
    <t>관리비</t>
    <phoneticPr fontId="1" type="noConversion"/>
  </si>
  <si>
    <t>-</t>
    <phoneticPr fontId="1" type="noConversion"/>
  </si>
  <si>
    <t>-</t>
    <phoneticPr fontId="1" type="noConversion"/>
  </si>
  <si>
    <t>-</t>
    <phoneticPr fontId="1" type="noConversion"/>
  </si>
  <si>
    <t>12월 관리비만 일부</t>
    <phoneticPr fontId="1" type="noConversion"/>
  </si>
  <si>
    <t>집기류</t>
    <phoneticPr fontId="1" type="noConversion"/>
  </si>
  <si>
    <t>기타</t>
    <phoneticPr fontId="1" type="noConversion"/>
  </si>
  <si>
    <t>냉장고</t>
    <phoneticPr fontId="1" type="noConversion"/>
  </si>
  <si>
    <t>전자레인지</t>
    <phoneticPr fontId="1" type="noConversion"/>
  </si>
  <si>
    <t>사무실 임차료</t>
    <phoneticPr fontId="1" type="noConversion"/>
  </si>
  <si>
    <t>집기비품 렌탈</t>
    <phoneticPr fontId="1" type="noConversion"/>
  </si>
  <si>
    <t>정수기 렌탈</t>
    <phoneticPr fontId="1" type="noConversion"/>
  </si>
  <si>
    <t>냉온풍기 구매</t>
    <phoneticPr fontId="1" type="noConversion"/>
  </si>
  <si>
    <t>12월분 관리비(32평)</t>
    <phoneticPr fontId="1" type="noConversion"/>
  </si>
  <si>
    <t>12월분 관리비(48평)</t>
    <phoneticPr fontId="1" type="noConversion"/>
  </si>
  <si>
    <t>전화기</t>
    <phoneticPr fontId="1" type="noConversion"/>
  </si>
  <si>
    <t>가져가기로 함</t>
    <phoneticPr fontId="1" type="noConversion"/>
  </si>
  <si>
    <t>책상/의자/책장/파티션</t>
    <phoneticPr fontId="1" type="noConversion"/>
  </si>
  <si>
    <t>나라장터</t>
    <phoneticPr fontId="1" type="noConversion"/>
  </si>
  <si>
    <t>집기비품
및 기타</t>
    <phoneticPr fontId="1" type="noConversion"/>
  </si>
  <si>
    <t>회의테이블</t>
    <phoneticPr fontId="1" type="noConversion"/>
  </si>
  <si>
    <t>회의실 의자</t>
    <phoneticPr fontId="1" type="noConversion"/>
  </si>
  <si>
    <t>(센터)톨유닛</t>
    <phoneticPr fontId="1" type="noConversion"/>
  </si>
  <si>
    <t>(센터)행정지원팀 책장_서류보관</t>
    <phoneticPr fontId="1" type="noConversion"/>
  </si>
  <si>
    <t>(센터)책장_일반 5단책장</t>
    <phoneticPr fontId="1" type="noConversion"/>
  </si>
  <si>
    <t>(센터)책상_연구원급</t>
    <phoneticPr fontId="1" type="noConversion"/>
  </si>
  <si>
    <t>커피머신</t>
    <phoneticPr fontId="1" type="noConversion"/>
  </si>
  <si>
    <t>일반구매</t>
    <phoneticPr fontId="1" type="noConversion"/>
  </si>
  <si>
    <t>공기청정기</t>
    <phoneticPr fontId="1" type="noConversion"/>
  </si>
  <si>
    <t>통신비</t>
    <phoneticPr fontId="1" type="noConversion"/>
  </si>
  <si>
    <t>3개센터+1개팀</t>
    <phoneticPr fontId="1" type="noConversion"/>
  </si>
  <si>
    <t>노트북</t>
    <phoneticPr fontId="1" type="noConversion"/>
  </si>
  <si>
    <t>태블릿PC</t>
    <phoneticPr fontId="1" type="noConversion"/>
  </si>
  <si>
    <t>나라장터, 사전심의용</t>
    <phoneticPr fontId="1" type="noConversion"/>
  </si>
  <si>
    <t>태블릿 키보드</t>
    <phoneticPr fontId="1" type="noConversion"/>
  </si>
  <si>
    <t>3실</t>
    <phoneticPr fontId="1" type="noConversion"/>
  </si>
  <si>
    <t>(센터)사무용의자(행정지원팀 용)</t>
    <phoneticPr fontId="1" type="noConversion"/>
  </si>
  <si>
    <t>다과용 테이블</t>
    <phoneticPr fontId="1" type="noConversion"/>
  </si>
  <si>
    <t>단상(소형)</t>
    <phoneticPr fontId="1" type="noConversion"/>
  </si>
  <si>
    <t>CEO용 책상</t>
    <phoneticPr fontId="1" type="noConversion"/>
  </si>
  <si>
    <t>화상회의용 카메라</t>
    <phoneticPr fontId="1" type="noConversion"/>
  </si>
  <si>
    <t>헤드셋</t>
    <phoneticPr fontId="1" type="noConversion"/>
  </si>
  <si>
    <t>화상회의실내</t>
    <phoneticPr fontId="1" type="noConversion"/>
  </si>
  <si>
    <t>현재 이용중인 2대는 그대로 가져가기로 함</t>
    <phoneticPr fontId="1" type="noConversion"/>
  </si>
  <si>
    <t>소파테이블</t>
    <phoneticPr fontId="1" type="noConversion"/>
  </si>
  <si>
    <t>알파가구</t>
    <phoneticPr fontId="1" type="noConversion"/>
  </si>
  <si>
    <t>http://www.alpagagu.com/</t>
  </si>
  <si>
    <t>충남 천안시 서북구 봉정로 251-1(성정동)</t>
    <phoneticPr fontId="1" type="noConversion"/>
  </si>
  <si>
    <t>041-578-9077</t>
    <phoneticPr fontId="1" type="noConversion"/>
  </si>
  <si>
    <t>일반 인터넷 제품 참조</t>
    <phoneticPr fontId="1" type="noConversion"/>
  </si>
  <si>
    <t>견적 : 퍼식스</t>
    <phoneticPr fontId="1" type="noConversion"/>
  </si>
  <si>
    <t>http://www.alpagagu.com/</t>
    <phoneticPr fontId="1" type="noConversion"/>
  </si>
  <si>
    <t>메틱/사출A/W615*D555*H835</t>
    <phoneticPr fontId="1" type="noConversion"/>
  </si>
  <si>
    <t>행정지원팀내_공동회의실Ⅱ/알파가구</t>
    <phoneticPr fontId="1" type="noConversion"/>
  </si>
  <si>
    <t>회의실(48평 내)_공동회의실Ⅰ/알파가구</t>
    <phoneticPr fontId="1" type="noConversion"/>
  </si>
  <si>
    <t>월넛104회의탁자/HI106/W3000*D1200*H750</t>
    <phoneticPr fontId="1" type="noConversion"/>
  </si>
  <si>
    <t>92-2중역용회의테이블/WYT-1400(3개,패드포함)+WYT-2100(2개)</t>
    <phoneticPr fontId="1" type="noConversion"/>
  </si>
  <si>
    <t>32평*2개</t>
    <phoneticPr fontId="1" type="noConversion"/>
  </si>
  <si>
    <t>48평*1개</t>
    <phoneticPr fontId="1" type="noConversion"/>
  </si>
  <si>
    <t>32평*2개, 전기/수도 등</t>
    <phoneticPr fontId="1" type="noConversion"/>
  </si>
  <si>
    <t>48평*1개, 전기/수도 등</t>
    <phoneticPr fontId="1" type="noConversion"/>
  </si>
  <si>
    <t>108-12 사각사회대/SO108-12</t>
    <phoneticPr fontId="1" type="noConversion"/>
  </si>
  <si>
    <t>사회자석/알파가구/W435*D400*H1000</t>
    <phoneticPr fontId="1" type="noConversion"/>
  </si>
  <si>
    <t>LIVART 선반장/GMS0108/W800*D400*H834</t>
    <phoneticPr fontId="1" type="noConversion"/>
  </si>
  <si>
    <t>나라장터/설치비 포함, 냉난방 겸용(대형)</t>
    <phoneticPr fontId="1" type="noConversion"/>
  </si>
  <si>
    <t>(센터)파티션_구입(사제)</t>
    <phoneticPr fontId="1" type="noConversion"/>
  </si>
  <si>
    <t>퍼식스/도어캐비닛(2단)</t>
    <phoneticPr fontId="1" type="noConversion"/>
  </si>
  <si>
    <t>퍼식스/책상set, 중역책상+사이드책상+이동서랍</t>
    <phoneticPr fontId="1" type="noConversion"/>
  </si>
  <si>
    <t>중역 의자</t>
    <phoneticPr fontId="1" type="noConversion"/>
  </si>
  <si>
    <t>퍼식스/중역의자(인조가죽)</t>
    <phoneticPr fontId="1" type="noConversion"/>
  </si>
  <si>
    <t>소파(1인용)</t>
    <phoneticPr fontId="1" type="noConversion"/>
  </si>
  <si>
    <t>소파(3인용)</t>
    <phoneticPr fontId="1" type="noConversion"/>
  </si>
  <si>
    <t>퍼식스/소파set</t>
    <phoneticPr fontId="1" type="noConversion"/>
  </si>
  <si>
    <t>유리칠판</t>
    <phoneticPr fontId="1" type="noConversion"/>
  </si>
  <si>
    <t>물품17,658천원+설치비1,406천원/냉난방기(대형3개, 소형벽걸이3개)</t>
    <phoneticPr fontId="1" type="noConversion"/>
  </si>
  <si>
    <t>32평</t>
    <phoneticPr fontId="1" type="noConversion"/>
  </si>
  <si>
    <t>48평</t>
    <phoneticPr fontId="1" type="noConversion"/>
  </si>
  <si>
    <t>전화 및 인터넷</t>
    <phoneticPr fontId="1" type="noConversion"/>
  </si>
  <si>
    <t>사무실
임대료</t>
    <phoneticPr fontId="1" type="noConversion"/>
  </si>
  <si>
    <t>사무실 보안</t>
    <phoneticPr fontId="1" type="noConversion"/>
  </si>
  <si>
    <t>사무실 청소</t>
    <phoneticPr fontId="1" type="noConversion"/>
  </si>
  <si>
    <t>시설비</t>
    <phoneticPr fontId="1" type="noConversion"/>
  </si>
  <si>
    <t>내포 사무실 인테리어</t>
    <phoneticPr fontId="1" type="noConversion"/>
  </si>
  <si>
    <t>㈜홍성주거복지센터</t>
    <phoneticPr fontId="1" type="noConversion"/>
  </si>
  <si>
    <t>네트워크 공사</t>
    <phoneticPr fontId="1" type="noConversion"/>
  </si>
  <si>
    <t>㈜민테크</t>
    <phoneticPr fontId="1" type="noConversion"/>
  </si>
  <si>
    <t>보안경비 설치</t>
    <phoneticPr fontId="1" type="noConversion"/>
  </si>
  <si>
    <t>사무실
관리비
(Ⅱ)</t>
    <phoneticPr fontId="1" type="noConversion"/>
  </si>
  <si>
    <t>사무실
관리비
(Ⅰ)</t>
    <phoneticPr fontId="1" type="noConversion"/>
  </si>
  <si>
    <t>사무실
관리비
(Ⅱ)</t>
    <phoneticPr fontId="1" type="noConversion"/>
  </si>
  <si>
    <t>사무실 청소</t>
    <phoneticPr fontId="1" type="noConversion"/>
  </si>
  <si>
    <t>32평</t>
    <phoneticPr fontId="1" type="noConversion"/>
  </si>
  <si>
    <t>48평</t>
    <phoneticPr fontId="1" type="noConversion"/>
  </si>
  <si>
    <t>대전렌탈(12개월)_전체 렌털의 약 50% 부담</t>
    <phoneticPr fontId="1" type="noConversion"/>
  </si>
  <si>
    <t>생수 1개당 3통 계산 / (계약기간 없음, 통당 6,600원(VAT포함))</t>
    <phoneticPr fontId="1" type="noConversion"/>
  </si>
  <si>
    <t>컴퓨터(6)/모니터(13)/원형테이블(1) 및 의자(4)/사무용의자(6)/1인용옷장(5)</t>
    <phoneticPr fontId="1" type="noConversion"/>
  </si>
  <si>
    <t>센터 내포 이전 및 운영비용 산출 (2021년) : 3월 추경 前</t>
    <phoneticPr fontId="1" type="noConversion"/>
  </si>
  <si>
    <t>센터 내포 이전 및 운영비용 산출 (2021년) : 3월 추경 後</t>
    <phoneticPr fontId="1" type="noConversion"/>
  </si>
  <si>
    <t>센터 내포 이전비용 산출 (2020년)</t>
    <phoneticPr fontId="1" type="noConversion"/>
  </si>
  <si>
    <t>스파클 홍성대리점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</si>
</sst>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);[Red]\(0\)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HY그래픽M"/>
      <family val="1"/>
      <charset val="129"/>
    </font>
    <font>
      <sz val="16"/>
      <color theme="1"/>
      <name val="-윤고딕350"/>
      <family val="1"/>
      <charset val="129"/>
    </font>
    <font>
      <b/>
      <sz val="11"/>
      <color theme="1"/>
      <name val="HY그래픽M"/>
      <family val="1"/>
      <charset val="129"/>
    </font>
    <font>
      <sz val="10"/>
      <color theme="1"/>
      <name val="HY그래픽M"/>
      <family val="1"/>
      <charset val="129"/>
    </font>
    <font>
      <sz val="10"/>
      <name val="HY그래픽M"/>
      <family val="1"/>
      <charset val="129"/>
    </font>
    <font>
      <sz val="11"/>
      <name val="HY그래픽M"/>
      <family val="1"/>
      <charset val="129"/>
    </font>
    <font>
      <u/>
      <sz val="11"/>
      <color theme="10"/>
      <name val="맑은 고딕"/>
      <family val="2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>
      <alignment vertical="center"/>
    </xf>
    <xf numFmtId="0" fontId="5" fillId="0" borderId="5" xfId="0" applyFont="1" applyBorder="1">
      <alignment vertical="center"/>
    </xf>
    <xf numFmtId="0" fontId="5" fillId="4" borderId="5" xfId="0" applyFont="1" applyFill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3" xfId="0" applyNumberFormat="1" applyFont="1" applyBorder="1">
      <alignment vertical="center"/>
    </xf>
    <xf numFmtId="0" fontId="5" fillId="0" borderId="18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2" xfId="0" applyNumberFormat="1" applyFont="1" applyBorder="1">
      <alignment vertical="center"/>
    </xf>
    <xf numFmtId="0" fontId="5" fillId="0" borderId="22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4" fillId="4" borderId="23" xfId="0" applyFont="1" applyFill="1" applyBorder="1" applyAlignment="1">
      <alignment horizontal="center" vertical="center"/>
    </xf>
    <xf numFmtId="176" fontId="4" fillId="4" borderId="23" xfId="0" applyNumberFormat="1" applyFont="1" applyFill="1" applyBorder="1" applyAlignment="1">
      <alignment horizontal="center" vertical="center"/>
    </xf>
    <xf numFmtId="176" fontId="4" fillId="4" borderId="23" xfId="0" applyNumberFormat="1" applyFont="1" applyFill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6" fillId="0" borderId="5" xfId="0" applyFont="1" applyBorder="1">
      <alignment vertical="center"/>
    </xf>
    <xf numFmtId="176" fontId="2" fillId="0" borderId="9" xfId="0" applyNumberFormat="1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176" fontId="2" fillId="0" borderId="29" xfId="0" applyNumberFormat="1" applyFont="1" applyBorder="1" applyAlignment="1">
      <alignment horizontal="left" vertical="center"/>
    </xf>
    <xf numFmtId="176" fontId="2" fillId="0" borderId="29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76" fontId="2" fillId="0" borderId="31" xfId="0" applyNumberFormat="1" applyFont="1" applyBorder="1" applyAlignment="1">
      <alignment horizontal="center" vertical="center"/>
    </xf>
    <xf numFmtId="176" fontId="2" fillId="0" borderId="31" xfId="0" applyNumberFormat="1" applyFont="1" applyBorder="1">
      <alignment vertical="center"/>
    </xf>
    <xf numFmtId="0" fontId="5" fillId="0" borderId="19" xfId="0" applyFont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7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8" fillId="0" borderId="37" xfId="1" applyBorder="1">
      <alignment vertical="center"/>
    </xf>
    <xf numFmtId="0" fontId="6" fillId="0" borderId="36" xfId="0" applyFont="1" applyBorder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176" fontId="4" fillId="3" borderId="31" xfId="0" applyNumberFormat="1" applyFont="1" applyFill="1" applyBorder="1" applyAlignment="1">
      <alignment horizontal="center" vertical="center"/>
    </xf>
    <xf numFmtId="176" fontId="4" fillId="3" borderId="31" xfId="0" applyNumberFormat="1" applyFont="1" applyFill="1" applyBorder="1" applyAlignment="1">
      <alignment horizontal="right" vertical="center"/>
    </xf>
    <xf numFmtId="0" fontId="2" fillId="3" borderId="19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176" fontId="4" fillId="4" borderId="31" xfId="0" applyNumberFormat="1" applyFont="1" applyFill="1" applyBorder="1" applyAlignment="1">
      <alignment horizontal="center" vertical="center"/>
    </xf>
    <xf numFmtId="176" fontId="4" fillId="4" borderId="31" xfId="0" applyNumberFormat="1" applyFont="1" applyFill="1" applyBorder="1">
      <alignment vertical="center"/>
    </xf>
    <xf numFmtId="0" fontId="5" fillId="4" borderId="19" xfId="0" applyFont="1" applyFill="1" applyBorder="1">
      <alignment vertical="center"/>
    </xf>
    <xf numFmtId="176" fontId="2" fillId="0" borderId="9" xfId="0" applyNumberFormat="1" applyFont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0" fontId="5" fillId="4" borderId="18" xfId="0" applyFont="1" applyFill="1" applyBorder="1">
      <alignment vertical="center"/>
    </xf>
    <xf numFmtId="0" fontId="2" fillId="0" borderId="28" xfId="0" applyFont="1" applyBorder="1">
      <alignment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0" fontId="6" fillId="0" borderId="8" xfId="0" applyFont="1" applyBorder="1">
      <alignment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lpagagu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view="pageBreakPreview" zoomScaleNormal="100" zoomScaleSheetLayoutView="100" workbookViewId="0">
      <selection activeCell="B7" sqref="B7"/>
    </sheetView>
  </sheetViews>
  <sheetFormatPr defaultRowHeight="22.5" customHeight="1"/>
  <cols>
    <col min="1" max="1" width="11" style="2" customWidth="1"/>
    <col min="2" max="2" width="25.75" style="2" customWidth="1"/>
    <col min="3" max="3" width="19.625" style="2" customWidth="1"/>
    <col min="4" max="5" width="11" style="2" customWidth="1"/>
    <col min="6" max="6" width="18" style="1" customWidth="1"/>
    <col min="7" max="7" width="36.125" style="1" customWidth="1"/>
    <col min="8" max="8" width="34.75" style="1" customWidth="1"/>
    <col min="9" max="9" width="9.75" style="1" bestFit="1" customWidth="1"/>
    <col min="10" max="16384" width="9" style="1"/>
  </cols>
  <sheetData>
    <row r="1" spans="1:8" ht="30" customHeight="1" thickBot="1">
      <c r="A1" s="92" t="s">
        <v>110</v>
      </c>
      <c r="B1" s="92"/>
      <c r="C1" s="92"/>
      <c r="D1" s="92"/>
      <c r="E1" s="92"/>
      <c r="F1" s="92"/>
      <c r="G1" s="92"/>
    </row>
    <row r="2" spans="1:8" s="2" customFormat="1" ht="24" customHeight="1" thickTop="1">
      <c r="A2" s="97" t="s">
        <v>10</v>
      </c>
      <c r="B2" s="98"/>
      <c r="C2" s="93" t="s">
        <v>3</v>
      </c>
      <c r="D2" s="93"/>
      <c r="E2" s="93"/>
      <c r="F2" s="93" t="s">
        <v>7</v>
      </c>
      <c r="G2" s="95" t="s">
        <v>1</v>
      </c>
    </row>
    <row r="3" spans="1:8" s="2" customFormat="1" ht="24" customHeight="1" thickBot="1">
      <c r="A3" s="73" t="s">
        <v>8</v>
      </c>
      <c r="B3" s="74" t="s">
        <v>9</v>
      </c>
      <c r="C3" s="74" t="s">
        <v>4</v>
      </c>
      <c r="D3" s="74" t="s">
        <v>5</v>
      </c>
      <c r="E3" s="74" t="s">
        <v>6</v>
      </c>
      <c r="F3" s="94"/>
      <c r="G3" s="96"/>
    </row>
    <row r="4" spans="1:8" s="2" customFormat="1" ht="24" customHeight="1" thickTop="1">
      <c r="A4" s="90" t="s">
        <v>0</v>
      </c>
      <c r="B4" s="91"/>
      <c r="C4" s="65" t="s">
        <v>14</v>
      </c>
      <c r="D4" s="65" t="s">
        <v>14</v>
      </c>
      <c r="E4" s="65" t="s">
        <v>14</v>
      </c>
      <c r="F4" s="66">
        <f>SUM(F5,F8)</f>
        <v>20401000</v>
      </c>
      <c r="G4" s="67"/>
    </row>
    <row r="5" spans="1:8" ht="24" customHeight="1">
      <c r="A5" s="86" t="s">
        <v>12</v>
      </c>
      <c r="B5" s="5" t="s">
        <v>2</v>
      </c>
      <c r="C5" s="8" t="s">
        <v>13</v>
      </c>
      <c r="D5" s="8" t="s">
        <v>14</v>
      </c>
      <c r="E5" s="8" t="s">
        <v>15</v>
      </c>
      <c r="F5" s="9">
        <f>SUM(F6:F7)</f>
        <v>1337000</v>
      </c>
      <c r="G5" s="11" t="s">
        <v>16</v>
      </c>
    </row>
    <row r="6" spans="1:8" ht="24" customHeight="1">
      <c r="A6" s="87"/>
      <c r="B6" s="27" t="s">
        <v>25</v>
      </c>
      <c r="C6" s="6">
        <v>400000</v>
      </c>
      <c r="D6" s="6">
        <v>2</v>
      </c>
      <c r="E6" s="6">
        <v>1</v>
      </c>
      <c r="F6" s="7">
        <f>C6*D6*E6</f>
        <v>800000</v>
      </c>
      <c r="G6" s="10"/>
    </row>
    <row r="7" spans="1:8" ht="24" customHeight="1">
      <c r="A7" s="88"/>
      <c r="B7" s="27" t="s">
        <v>26</v>
      </c>
      <c r="C7" s="6">
        <v>537000</v>
      </c>
      <c r="D7" s="6">
        <v>1</v>
      </c>
      <c r="E7" s="6">
        <v>1</v>
      </c>
      <c r="F7" s="7">
        <f>C7*D7*E7</f>
        <v>537000</v>
      </c>
      <c r="G7" s="10"/>
    </row>
    <row r="8" spans="1:8" ht="24" customHeight="1">
      <c r="A8" s="87" t="s">
        <v>18</v>
      </c>
      <c r="B8" s="68" t="s">
        <v>2</v>
      </c>
      <c r="C8" s="69" t="s">
        <v>13</v>
      </c>
      <c r="D8" s="69" t="s">
        <v>14</v>
      </c>
      <c r="E8" s="69" t="s">
        <v>15</v>
      </c>
      <c r="F8" s="70">
        <f>SUM(F9:F9)</f>
        <v>19064000</v>
      </c>
      <c r="G8" s="71"/>
    </row>
    <row r="9" spans="1:8" ht="24" customHeight="1" thickBot="1">
      <c r="A9" s="89"/>
      <c r="B9" s="4" t="s">
        <v>24</v>
      </c>
      <c r="C9" s="49">
        <v>19064000</v>
      </c>
      <c r="D9" s="49">
        <v>1</v>
      </c>
      <c r="E9" s="49">
        <v>1</v>
      </c>
      <c r="F9" s="50">
        <f t="shared" ref="F9" si="0">C9*D9*E9</f>
        <v>19064000</v>
      </c>
      <c r="G9" s="51" t="s">
        <v>76</v>
      </c>
      <c r="H9" s="57" t="s">
        <v>86</v>
      </c>
    </row>
    <row r="10" spans="1:8" ht="22.5" customHeight="1" thickTop="1">
      <c r="A10" s="18"/>
      <c r="B10" s="18"/>
      <c r="C10" s="19"/>
      <c r="D10" s="19"/>
      <c r="E10" s="19"/>
      <c r="F10" s="20"/>
      <c r="G10" s="21"/>
    </row>
    <row r="11" spans="1:8" ht="22.5" customHeight="1">
      <c r="A11" s="22"/>
      <c r="B11" s="22"/>
      <c r="C11" s="23"/>
      <c r="D11" s="23"/>
      <c r="E11" s="23"/>
      <c r="F11" s="24"/>
      <c r="G11" s="25"/>
    </row>
    <row r="12" spans="1:8" ht="22.5" customHeight="1">
      <c r="A12" s="22"/>
      <c r="B12" s="22"/>
      <c r="C12" s="23"/>
      <c r="D12" s="23"/>
      <c r="E12" s="23"/>
      <c r="F12" s="24"/>
      <c r="G12" s="25"/>
    </row>
    <row r="13" spans="1:8" ht="22.5" customHeight="1">
      <c r="A13" s="22"/>
      <c r="B13" s="22"/>
      <c r="C13" s="23"/>
      <c r="D13" s="23"/>
      <c r="E13" s="23"/>
      <c r="F13" s="24"/>
      <c r="G13" s="25"/>
    </row>
    <row r="14" spans="1:8" ht="22.5" customHeight="1">
      <c r="A14" s="22"/>
      <c r="B14" s="22"/>
      <c r="C14" s="23"/>
      <c r="D14" s="23"/>
      <c r="E14" s="23"/>
      <c r="F14" s="24"/>
      <c r="G14" s="25"/>
    </row>
    <row r="15" spans="1:8" ht="22.5" customHeight="1">
      <c r="A15" s="22"/>
      <c r="B15" s="22"/>
      <c r="C15" s="23"/>
      <c r="D15" s="23"/>
      <c r="E15" s="23"/>
      <c r="F15" s="24"/>
      <c r="G15" s="25"/>
    </row>
    <row r="16" spans="1:8" ht="22.5" customHeight="1">
      <c r="A16" s="22"/>
      <c r="B16" s="22"/>
      <c r="C16" s="23"/>
      <c r="D16" s="23"/>
      <c r="E16" s="23"/>
      <c r="F16" s="24"/>
      <c r="G16" s="25"/>
    </row>
    <row r="17" spans="1:7" ht="22.5" customHeight="1">
      <c r="A17" s="22"/>
      <c r="B17" s="22"/>
      <c r="C17" s="23"/>
      <c r="D17" s="23"/>
      <c r="E17" s="23"/>
      <c r="F17" s="24"/>
      <c r="G17" s="25"/>
    </row>
    <row r="18" spans="1:7" ht="22.5" customHeight="1">
      <c r="A18" s="22"/>
      <c r="B18" s="22"/>
      <c r="C18" s="23"/>
      <c r="D18" s="23"/>
      <c r="E18" s="23"/>
      <c r="F18" s="24"/>
      <c r="G18" s="25"/>
    </row>
    <row r="19" spans="1:7" ht="22.5" customHeight="1">
      <c r="A19" s="22"/>
      <c r="B19" s="22"/>
      <c r="C19" s="23"/>
      <c r="D19" s="23"/>
      <c r="E19" s="23"/>
      <c r="F19" s="24"/>
      <c r="G19" s="25"/>
    </row>
    <row r="20" spans="1:7" ht="22.5" customHeight="1">
      <c r="A20" s="22"/>
      <c r="B20" s="22"/>
      <c r="C20" s="23"/>
      <c r="D20" s="23"/>
      <c r="E20" s="23"/>
      <c r="F20" s="24"/>
      <c r="G20" s="25"/>
    </row>
    <row r="21" spans="1:7" ht="22.5" customHeight="1">
      <c r="A21" s="22"/>
      <c r="B21" s="22"/>
      <c r="C21" s="23"/>
      <c r="D21" s="23"/>
      <c r="E21" s="23"/>
      <c r="F21" s="24"/>
      <c r="G21" s="25"/>
    </row>
    <row r="22" spans="1:7" ht="22.5" customHeight="1">
      <c r="A22" s="22"/>
      <c r="B22" s="22"/>
      <c r="C22" s="23"/>
      <c r="D22" s="23"/>
      <c r="E22" s="23"/>
      <c r="F22" s="24"/>
      <c r="G22" s="25"/>
    </row>
    <row r="23" spans="1:7" ht="22.5" customHeight="1">
      <c r="A23" s="22"/>
      <c r="B23" s="22"/>
      <c r="C23" s="23"/>
      <c r="D23" s="23"/>
      <c r="E23" s="23"/>
      <c r="F23" s="24"/>
      <c r="G23" s="25"/>
    </row>
    <row r="24" spans="1:7" ht="22.5" customHeight="1">
      <c r="A24" s="22"/>
      <c r="B24" s="22"/>
      <c r="C24" s="23"/>
      <c r="D24" s="23"/>
      <c r="E24" s="23"/>
      <c r="F24" s="24"/>
      <c r="G24" s="25"/>
    </row>
    <row r="25" spans="1:7" ht="22.5" customHeight="1">
      <c r="A25" s="22"/>
      <c r="B25" s="22"/>
      <c r="C25" s="23"/>
      <c r="D25" s="23"/>
      <c r="E25" s="23"/>
      <c r="F25" s="24"/>
      <c r="G25" s="25"/>
    </row>
    <row r="26" spans="1:7" ht="22.5" customHeight="1">
      <c r="A26" s="22"/>
      <c r="B26" s="22"/>
      <c r="C26" s="22"/>
      <c r="D26" s="22"/>
      <c r="E26" s="22"/>
      <c r="F26" s="26"/>
      <c r="G26" s="26"/>
    </row>
    <row r="27" spans="1:7" ht="22.5" customHeight="1">
      <c r="A27" s="22"/>
      <c r="B27" s="22"/>
      <c r="C27" s="22"/>
      <c r="D27" s="22"/>
      <c r="E27" s="22"/>
      <c r="F27" s="26"/>
      <c r="G27" s="26"/>
    </row>
    <row r="28" spans="1:7" ht="22.5" customHeight="1">
      <c r="A28" s="22"/>
      <c r="B28" s="22"/>
      <c r="C28" s="22"/>
      <c r="D28" s="22"/>
      <c r="E28" s="22"/>
      <c r="F28" s="26"/>
      <c r="G28" s="26"/>
    </row>
  </sheetData>
  <mergeCells count="8">
    <mergeCell ref="A5:A7"/>
    <mergeCell ref="A8:A9"/>
    <mergeCell ref="A4:B4"/>
    <mergeCell ref="A1:G1"/>
    <mergeCell ref="C2:E2"/>
    <mergeCell ref="F2:F3"/>
    <mergeCell ref="G2:G3"/>
    <mergeCell ref="A2:B2"/>
  </mergeCells>
  <phoneticPr fontId="1" type="noConversion"/>
  <printOptions horizontalCentered="1"/>
  <pageMargins left="0.11811023622047245" right="0.11811023622047245" top="0.55118110236220474" bottom="0.55118110236220474" header="0" footer="0"/>
  <pageSetup paperSize="9" scale="5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tabSelected="1" view="pageBreakPreview" zoomScaleNormal="100" zoomScaleSheetLayoutView="100" workbookViewId="0">
      <pane ySplit="3" topLeftCell="A4" activePane="bottomLeft" state="frozen"/>
      <selection pane="bottomLeft" sqref="A1:G1"/>
    </sheetView>
  </sheetViews>
  <sheetFormatPr defaultRowHeight="22.5" customHeight="1"/>
  <cols>
    <col min="1" max="1" width="11" style="2" customWidth="1"/>
    <col min="2" max="2" width="25.75" style="2" customWidth="1"/>
    <col min="3" max="3" width="19.625" style="2" customWidth="1"/>
    <col min="4" max="5" width="11" style="2" customWidth="1"/>
    <col min="6" max="6" width="18" style="1" customWidth="1"/>
    <col min="7" max="7" width="36.125" style="1" customWidth="1"/>
    <col min="8" max="8" width="34.75" style="1" customWidth="1"/>
    <col min="9" max="9" width="9.75" style="1" bestFit="1" customWidth="1"/>
    <col min="10" max="16384" width="9" style="1"/>
  </cols>
  <sheetData>
    <row r="1" spans="1:8" ht="30" customHeight="1" thickBot="1">
      <c r="A1" s="92" t="s">
        <v>108</v>
      </c>
      <c r="B1" s="92"/>
      <c r="C1" s="92"/>
      <c r="D1" s="92"/>
      <c r="E1" s="92"/>
      <c r="F1" s="92"/>
      <c r="G1" s="92"/>
    </row>
    <row r="2" spans="1:8" s="2" customFormat="1" ht="24" customHeight="1" thickTop="1">
      <c r="A2" s="97" t="s">
        <v>10</v>
      </c>
      <c r="B2" s="98"/>
      <c r="C2" s="93" t="s">
        <v>3</v>
      </c>
      <c r="D2" s="93"/>
      <c r="E2" s="93"/>
      <c r="F2" s="93" t="s">
        <v>7</v>
      </c>
      <c r="G2" s="95" t="s">
        <v>1</v>
      </c>
    </row>
    <row r="3" spans="1:8" s="2" customFormat="1" ht="24" customHeight="1" thickBot="1">
      <c r="A3" s="73" t="s">
        <v>8</v>
      </c>
      <c r="B3" s="74" t="s">
        <v>9</v>
      </c>
      <c r="C3" s="74" t="s">
        <v>4</v>
      </c>
      <c r="D3" s="74" t="s">
        <v>5</v>
      </c>
      <c r="E3" s="74" t="s">
        <v>6</v>
      </c>
      <c r="F3" s="94"/>
      <c r="G3" s="96"/>
    </row>
    <row r="4" spans="1:8" s="2" customFormat="1" ht="24" customHeight="1" thickTop="1">
      <c r="A4" s="90" t="s">
        <v>0</v>
      </c>
      <c r="B4" s="91"/>
      <c r="C4" s="65" t="s">
        <v>13</v>
      </c>
      <c r="D4" s="65" t="s">
        <v>13</v>
      </c>
      <c r="E4" s="65" t="s">
        <v>13</v>
      </c>
      <c r="F4" s="66">
        <f>SUM(F5,F7,F11,F15,F19)</f>
        <v>56313000</v>
      </c>
      <c r="G4" s="67"/>
    </row>
    <row r="5" spans="1:8" ht="24" customHeight="1">
      <c r="A5" s="86" t="s">
        <v>11</v>
      </c>
      <c r="B5" s="5" t="s">
        <v>2</v>
      </c>
      <c r="C5" s="8" t="s">
        <v>13</v>
      </c>
      <c r="D5" s="8" t="s">
        <v>13</v>
      </c>
      <c r="E5" s="8" t="s">
        <v>13</v>
      </c>
      <c r="F5" s="9">
        <f>SUM(F6:F6)</f>
        <v>3500000</v>
      </c>
      <c r="G5" s="11"/>
    </row>
    <row r="6" spans="1:8" ht="24" customHeight="1">
      <c r="A6" s="88"/>
      <c r="B6" s="76" t="s">
        <v>11</v>
      </c>
      <c r="C6" s="32">
        <v>3500000</v>
      </c>
      <c r="D6" s="32">
        <v>1</v>
      </c>
      <c r="E6" s="32">
        <v>1</v>
      </c>
      <c r="F6" s="33">
        <f>C6*D6*E6</f>
        <v>3500000</v>
      </c>
      <c r="G6" s="10" t="s">
        <v>42</v>
      </c>
    </row>
    <row r="7" spans="1:8" ht="24" customHeight="1">
      <c r="A7" s="86" t="s">
        <v>93</v>
      </c>
      <c r="B7" s="29" t="s">
        <v>2</v>
      </c>
      <c r="C7" s="30" t="s">
        <v>13</v>
      </c>
      <c r="D7" s="30" t="s">
        <v>13</v>
      </c>
      <c r="E7" s="30" t="s">
        <v>13</v>
      </c>
      <c r="F7" s="31">
        <f>SUM(F8:F10)</f>
        <v>37900000</v>
      </c>
      <c r="G7" s="77"/>
    </row>
    <row r="8" spans="1:8" ht="24" customHeight="1">
      <c r="A8" s="101"/>
      <c r="B8" s="27" t="s">
        <v>94</v>
      </c>
      <c r="C8" s="6">
        <v>32400000</v>
      </c>
      <c r="D8" s="6">
        <v>1</v>
      </c>
      <c r="E8" s="6">
        <v>1</v>
      </c>
      <c r="F8" s="7">
        <f>C8*D8*E8</f>
        <v>32400000</v>
      </c>
      <c r="G8" s="10" t="s">
        <v>95</v>
      </c>
      <c r="H8" s="78"/>
    </row>
    <row r="9" spans="1:8" ht="24" customHeight="1">
      <c r="A9" s="101"/>
      <c r="B9" s="27" t="s">
        <v>96</v>
      </c>
      <c r="C9" s="6">
        <v>5300000</v>
      </c>
      <c r="D9" s="6">
        <v>1</v>
      </c>
      <c r="E9" s="6">
        <v>1</v>
      </c>
      <c r="F9" s="7">
        <f t="shared" ref="F9:F10" si="0">C9*D9*E9</f>
        <v>5300000</v>
      </c>
      <c r="G9" s="10" t="s">
        <v>97</v>
      </c>
      <c r="H9" s="78"/>
    </row>
    <row r="10" spans="1:8" ht="24" customHeight="1">
      <c r="A10" s="101"/>
      <c r="B10" s="27" t="s">
        <v>98</v>
      </c>
      <c r="C10" s="6">
        <v>200000</v>
      </c>
      <c r="D10" s="6">
        <v>1</v>
      </c>
      <c r="E10" s="6">
        <v>1</v>
      </c>
      <c r="F10" s="7">
        <f t="shared" si="0"/>
        <v>200000</v>
      </c>
      <c r="G10" s="10"/>
      <c r="H10" s="78"/>
    </row>
    <row r="11" spans="1:8" ht="24" customHeight="1">
      <c r="A11" s="99" t="s">
        <v>100</v>
      </c>
      <c r="B11" s="5" t="s">
        <v>2</v>
      </c>
      <c r="C11" s="8" t="s">
        <v>13</v>
      </c>
      <c r="D11" s="8" t="s">
        <v>13</v>
      </c>
      <c r="E11" s="8" t="s">
        <v>13</v>
      </c>
      <c r="F11" s="9">
        <f>SUM(F12:F14)</f>
        <v>6150000</v>
      </c>
      <c r="G11" s="11"/>
    </row>
    <row r="12" spans="1:8" ht="24" customHeight="1">
      <c r="A12" s="99"/>
      <c r="B12" s="76" t="s">
        <v>87</v>
      </c>
      <c r="C12" s="32">
        <v>400000</v>
      </c>
      <c r="D12" s="32">
        <v>2</v>
      </c>
      <c r="E12" s="32">
        <v>3</v>
      </c>
      <c r="F12" s="33">
        <f>C12*D12*E12</f>
        <v>2400000</v>
      </c>
      <c r="G12" s="10"/>
    </row>
    <row r="13" spans="1:8" ht="24" customHeight="1">
      <c r="A13" s="99"/>
      <c r="B13" s="76" t="s">
        <v>88</v>
      </c>
      <c r="C13" s="32">
        <v>500000</v>
      </c>
      <c r="D13" s="32">
        <v>1</v>
      </c>
      <c r="E13" s="32">
        <v>3</v>
      </c>
      <c r="F13" s="33">
        <f>C13*D13*E13</f>
        <v>1500000</v>
      </c>
      <c r="G13" s="10"/>
    </row>
    <row r="14" spans="1:8" ht="24" customHeight="1">
      <c r="A14" s="99"/>
      <c r="B14" s="27" t="s">
        <v>89</v>
      </c>
      <c r="C14" s="6">
        <v>250000</v>
      </c>
      <c r="D14" s="6">
        <v>3</v>
      </c>
      <c r="E14" s="6">
        <v>3</v>
      </c>
      <c r="F14" s="33">
        <f>C14*D14*E14</f>
        <v>2250000</v>
      </c>
      <c r="G14" s="10" t="s">
        <v>41</v>
      </c>
    </row>
    <row r="15" spans="1:8" ht="24" customHeight="1">
      <c r="A15" s="99" t="s">
        <v>90</v>
      </c>
      <c r="B15" s="5" t="s">
        <v>2</v>
      </c>
      <c r="C15" s="8" t="s">
        <v>13</v>
      </c>
      <c r="D15" s="8" t="s">
        <v>13</v>
      </c>
      <c r="E15" s="8" t="s">
        <v>13</v>
      </c>
      <c r="F15" s="9">
        <f>SUM(F16:F18)</f>
        <v>6663000</v>
      </c>
      <c r="G15" s="11"/>
    </row>
    <row r="16" spans="1:8" ht="24" customHeight="1">
      <c r="A16" s="99"/>
      <c r="B16" s="76" t="s">
        <v>87</v>
      </c>
      <c r="C16" s="32">
        <v>660000</v>
      </c>
      <c r="D16" s="32">
        <v>2</v>
      </c>
      <c r="E16" s="32">
        <v>3</v>
      </c>
      <c r="F16" s="33">
        <f>C16*D16*E16</f>
        <v>3960000</v>
      </c>
      <c r="G16" s="10"/>
    </row>
    <row r="17" spans="1:7" ht="24" customHeight="1">
      <c r="A17" s="99"/>
      <c r="B17" s="76" t="s">
        <v>88</v>
      </c>
      <c r="C17" s="32">
        <v>880000</v>
      </c>
      <c r="D17" s="32">
        <v>1</v>
      </c>
      <c r="E17" s="32">
        <v>3</v>
      </c>
      <c r="F17" s="33">
        <f>C17*D17*E17</f>
        <v>2640000</v>
      </c>
      <c r="G17" s="10"/>
    </row>
    <row r="18" spans="1:7" ht="24" customHeight="1">
      <c r="A18" s="99"/>
      <c r="B18" s="27" t="s">
        <v>23</v>
      </c>
      <c r="C18" s="6">
        <v>7000</v>
      </c>
      <c r="D18" s="6">
        <v>3</v>
      </c>
      <c r="E18" s="6">
        <v>3</v>
      </c>
      <c r="F18" s="33">
        <f>C18*D18*E18</f>
        <v>63000</v>
      </c>
      <c r="G18" s="10"/>
    </row>
    <row r="19" spans="1:7" ht="24" customHeight="1">
      <c r="A19" s="99" t="s">
        <v>99</v>
      </c>
      <c r="B19" s="5" t="s">
        <v>2</v>
      </c>
      <c r="C19" s="8" t="s">
        <v>13</v>
      </c>
      <c r="D19" s="8" t="s">
        <v>13</v>
      </c>
      <c r="E19" s="8" t="s">
        <v>13</v>
      </c>
      <c r="F19" s="9">
        <f>SUM(F20:F21)</f>
        <v>2100000</v>
      </c>
      <c r="G19" s="11"/>
    </row>
    <row r="20" spans="1:7" ht="24" customHeight="1">
      <c r="A20" s="99"/>
      <c r="B20" s="76" t="s">
        <v>91</v>
      </c>
      <c r="C20" s="32">
        <v>200000</v>
      </c>
      <c r="D20" s="32">
        <v>1</v>
      </c>
      <c r="E20" s="32">
        <v>3</v>
      </c>
      <c r="F20" s="33">
        <f>C20*D20*E20</f>
        <v>600000</v>
      </c>
      <c r="G20" s="10"/>
    </row>
    <row r="21" spans="1:7" ht="24" customHeight="1" thickBot="1">
      <c r="A21" s="100"/>
      <c r="B21" s="85" t="s">
        <v>92</v>
      </c>
      <c r="C21" s="79">
        <v>500000</v>
      </c>
      <c r="D21" s="79">
        <v>1</v>
      </c>
      <c r="E21" s="79">
        <v>3</v>
      </c>
      <c r="F21" s="80">
        <f>C21*D21*E21</f>
        <v>1500000</v>
      </c>
      <c r="G21" s="51"/>
    </row>
    <row r="22" spans="1:7" ht="22.5" customHeight="1" thickTop="1">
      <c r="A22" s="18"/>
      <c r="B22" s="18"/>
      <c r="C22" s="19"/>
      <c r="D22" s="19"/>
      <c r="E22" s="19"/>
      <c r="F22" s="20"/>
      <c r="G22" s="21"/>
    </row>
    <row r="23" spans="1:7" ht="22.5" customHeight="1">
      <c r="A23" s="22"/>
      <c r="B23" s="22"/>
      <c r="C23" s="23"/>
      <c r="D23" s="23"/>
      <c r="E23" s="23"/>
      <c r="F23" s="24"/>
      <c r="G23" s="25"/>
    </row>
    <row r="24" spans="1:7" ht="22.5" customHeight="1">
      <c r="A24" s="22"/>
      <c r="B24" s="22"/>
      <c r="C24" s="23"/>
      <c r="D24" s="23"/>
      <c r="E24" s="23"/>
      <c r="F24" s="24"/>
      <c r="G24" s="25"/>
    </row>
    <row r="25" spans="1:7" ht="22.5" customHeight="1">
      <c r="A25" s="22"/>
      <c r="B25" s="22"/>
      <c r="C25" s="23"/>
      <c r="D25" s="23"/>
      <c r="E25" s="23"/>
      <c r="F25" s="24"/>
      <c r="G25" s="25"/>
    </row>
    <row r="26" spans="1:7" ht="22.5" customHeight="1">
      <c r="A26" s="22"/>
      <c r="B26" s="22"/>
      <c r="C26" s="23"/>
      <c r="D26" s="23"/>
      <c r="E26" s="23"/>
      <c r="F26" s="24"/>
      <c r="G26" s="25"/>
    </row>
    <row r="27" spans="1:7" ht="22.5" customHeight="1">
      <c r="A27" s="22"/>
      <c r="B27" s="22"/>
      <c r="C27" s="23"/>
      <c r="D27" s="23"/>
      <c r="E27" s="23"/>
      <c r="F27" s="24"/>
      <c r="G27" s="25"/>
    </row>
    <row r="28" spans="1:7" ht="22.5" customHeight="1">
      <c r="A28" s="22"/>
      <c r="B28" s="22"/>
      <c r="C28" s="23"/>
      <c r="D28" s="23"/>
      <c r="E28" s="23"/>
      <c r="F28" s="24"/>
      <c r="G28" s="25"/>
    </row>
    <row r="29" spans="1:7" ht="22.5" customHeight="1">
      <c r="A29" s="22"/>
      <c r="B29" s="22"/>
      <c r="C29" s="23"/>
      <c r="D29" s="23"/>
      <c r="E29" s="23"/>
      <c r="F29" s="24"/>
      <c r="G29" s="25"/>
    </row>
    <row r="30" spans="1:7" ht="22.5" customHeight="1">
      <c r="A30" s="22"/>
      <c r="B30" s="22"/>
      <c r="C30" s="23"/>
      <c r="D30" s="23"/>
      <c r="E30" s="23"/>
      <c r="F30" s="24"/>
      <c r="G30" s="25"/>
    </row>
    <row r="31" spans="1:7" ht="22.5" customHeight="1">
      <c r="A31" s="22"/>
      <c r="B31" s="22"/>
      <c r="C31" s="23"/>
      <c r="D31" s="23"/>
      <c r="E31" s="23"/>
      <c r="F31" s="24"/>
      <c r="G31" s="25"/>
    </row>
    <row r="32" spans="1:7" ht="22.5" customHeight="1">
      <c r="A32" s="22"/>
      <c r="B32" s="22"/>
      <c r="C32" s="22"/>
      <c r="D32" s="22"/>
      <c r="E32" s="22"/>
      <c r="F32" s="26"/>
      <c r="G32" s="26"/>
    </row>
    <row r="33" spans="1:7" ht="22.5" customHeight="1">
      <c r="A33" s="22"/>
      <c r="B33" s="22"/>
      <c r="C33" s="22"/>
      <c r="D33" s="22"/>
      <c r="E33" s="22"/>
      <c r="F33" s="26"/>
      <c r="G33" s="26"/>
    </row>
    <row r="34" spans="1:7" ht="22.5" customHeight="1">
      <c r="A34" s="22"/>
      <c r="B34" s="22"/>
      <c r="C34" s="22"/>
      <c r="D34" s="22"/>
      <c r="E34" s="22"/>
      <c r="F34" s="26"/>
      <c r="G34" s="26"/>
    </row>
  </sheetData>
  <mergeCells count="11">
    <mergeCell ref="A11:A14"/>
    <mergeCell ref="A15:A18"/>
    <mergeCell ref="A19:A21"/>
    <mergeCell ref="A5:A6"/>
    <mergeCell ref="A7:A10"/>
    <mergeCell ref="A4:B4"/>
    <mergeCell ref="A1:G1"/>
    <mergeCell ref="A2:B2"/>
    <mergeCell ref="C2:E2"/>
    <mergeCell ref="F2:F3"/>
    <mergeCell ref="G2:G3"/>
  </mergeCells>
  <phoneticPr fontId="1" type="noConversion"/>
  <printOptions horizontalCentered="1"/>
  <pageMargins left="0.11811023622047245" right="0.11811023622047245" top="0.55118110236220474" bottom="0.55118110236220474" header="0" footer="0"/>
  <pageSetup paperSize="9" scale="56" orientation="portrait" r:id="rId1"/>
  <colBreaks count="1" manualBreakCount="1">
    <brk id="7" max="2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0"/>
  <sheetViews>
    <sheetView view="pageBreakPreview" zoomScaleNormal="100" zoomScaleSheetLayoutView="100" workbookViewId="0">
      <pane ySplit="3" topLeftCell="A29" activePane="bottomLeft" state="frozen"/>
      <selection pane="bottomLeft" activeCell="G37" sqref="G37"/>
    </sheetView>
  </sheetViews>
  <sheetFormatPr defaultRowHeight="22.5" customHeight="1"/>
  <cols>
    <col min="1" max="1" width="11" style="2" customWidth="1"/>
    <col min="2" max="2" width="25.75" style="2" customWidth="1"/>
    <col min="3" max="3" width="19.625" style="2" customWidth="1"/>
    <col min="4" max="5" width="11" style="2" customWidth="1"/>
    <col min="6" max="6" width="18" style="1" customWidth="1"/>
    <col min="7" max="7" width="36.125" style="1" customWidth="1"/>
    <col min="8" max="8" width="34.75" style="1" customWidth="1"/>
    <col min="9" max="9" width="9.75" style="1" bestFit="1" customWidth="1"/>
    <col min="10" max="16384" width="9" style="1"/>
  </cols>
  <sheetData>
    <row r="1" spans="1:11" ht="30" customHeight="1" thickBot="1">
      <c r="A1" s="92" t="s">
        <v>109</v>
      </c>
      <c r="B1" s="92"/>
      <c r="C1" s="92"/>
      <c r="D1" s="92"/>
      <c r="E1" s="92"/>
      <c r="F1" s="92"/>
      <c r="G1" s="92"/>
    </row>
    <row r="2" spans="1:11" s="2" customFormat="1" ht="24" customHeight="1" thickTop="1">
      <c r="A2" s="97" t="s">
        <v>10</v>
      </c>
      <c r="B2" s="98"/>
      <c r="C2" s="93" t="s">
        <v>3</v>
      </c>
      <c r="D2" s="93"/>
      <c r="E2" s="93"/>
      <c r="F2" s="93" t="s">
        <v>7</v>
      </c>
      <c r="G2" s="95" t="s">
        <v>1</v>
      </c>
    </row>
    <row r="3" spans="1:11" s="2" customFormat="1" ht="24" customHeight="1" thickBot="1">
      <c r="A3" s="73" t="s">
        <v>8</v>
      </c>
      <c r="B3" s="74" t="s">
        <v>9</v>
      </c>
      <c r="C3" s="74" t="s">
        <v>4</v>
      </c>
      <c r="D3" s="74" t="s">
        <v>5</v>
      </c>
      <c r="E3" s="74" t="s">
        <v>6</v>
      </c>
      <c r="F3" s="94"/>
      <c r="G3" s="96"/>
    </row>
    <row r="4" spans="1:11" s="2" customFormat="1" ht="24" customHeight="1" thickTop="1">
      <c r="A4" s="90" t="s">
        <v>0</v>
      </c>
      <c r="B4" s="91"/>
      <c r="C4" s="65" t="s">
        <v>13</v>
      </c>
      <c r="D4" s="65" t="s">
        <v>13</v>
      </c>
      <c r="E4" s="65" t="s">
        <v>13</v>
      </c>
      <c r="F4" s="66">
        <f>SUM(F5,F25,F34,F38,F42,F45)</f>
        <v>67357500</v>
      </c>
      <c r="G4" s="67"/>
    </row>
    <row r="5" spans="1:11" ht="24" customHeight="1">
      <c r="A5" s="86" t="s">
        <v>17</v>
      </c>
      <c r="B5" s="29" t="s">
        <v>2</v>
      </c>
      <c r="C5" s="30" t="s">
        <v>13</v>
      </c>
      <c r="D5" s="30" t="s">
        <v>13</v>
      </c>
      <c r="E5" s="30" t="s">
        <v>13</v>
      </c>
      <c r="F5" s="31">
        <f>SUM(F6:F24)</f>
        <v>12328500</v>
      </c>
      <c r="G5" s="77"/>
    </row>
    <row r="6" spans="1:11" ht="24" customHeight="1">
      <c r="A6" s="101"/>
      <c r="B6" s="27" t="s">
        <v>17</v>
      </c>
      <c r="C6" s="6">
        <v>95000</v>
      </c>
      <c r="D6" s="6">
        <v>2</v>
      </c>
      <c r="E6" s="6">
        <v>1</v>
      </c>
      <c r="F6" s="7">
        <f>C6*D6*E6</f>
        <v>190000</v>
      </c>
      <c r="G6" s="10" t="s">
        <v>37</v>
      </c>
      <c r="H6" s="53" t="s">
        <v>62</v>
      </c>
    </row>
    <row r="7" spans="1:11" ht="24" customHeight="1">
      <c r="A7" s="101"/>
      <c r="B7" s="27" t="s">
        <v>17</v>
      </c>
      <c r="C7" s="6">
        <v>121000</v>
      </c>
      <c r="D7" s="6">
        <v>1</v>
      </c>
      <c r="E7" s="6">
        <v>1</v>
      </c>
      <c r="F7" s="7">
        <f t="shared" ref="F7:F8" si="0">C7*D7*E7</f>
        <v>121000</v>
      </c>
      <c r="G7" s="10" t="s">
        <v>36</v>
      </c>
      <c r="H7" s="54"/>
    </row>
    <row r="8" spans="1:11" ht="24" customHeight="1">
      <c r="A8" s="101"/>
      <c r="B8" s="27" t="s">
        <v>17</v>
      </c>
      <c r="C8" s="6">
        <v>231000</v>
      </c>
      <c r="D8" s="6">
        <v>2</v>
      </c>
      <c r="E8" s="6">
        <v>1</v>
      </c>
      <c r="F8" s="7">
        <f t="shared" si="0"/>
        <v>462000</v>
      </c>
      <c r="G8" s="10" t="s">
        <v>35</v>
      </c>
      <c r="H8" s="54"/>
    </row>
    <row r="9" spans="1:11" ht="24" customHeight="1">
      <c r="A9" s="101"/>
      <c r="B9" s="27" t="s">
        <v>17</v>
      </c>
      <c r="C9" s="6">
        <v>2600000</v>
      </c>
      <c r="D9" s="6">
        <v>1</v>
      </c>
      <c r="E9" s="6">
        <v>1</v>
      </c>
      <c r="F9" s="7">
        <f>C9*D9*E9</f>
        <v>2600000</v>
      </c>
      <c r="G9" s="10" t="s">
        <v>77</v>
      </c>
      <c r="H9" s="54"/>
    </row>
    <row r="10" spans="1:11" ht="24" customHeight="1">
      <c r="A10" s="101"/>
      <c r="B10" s="27" t="s">
        <v>17</v>
      </c>
      <c r="C10" s="6">
        <v>426500</v>
      </c>
      <c r="D10" s="6">
        <v>7</v>
      </c>
      <c r="E10" s="6">
        <v>1</v>
      </c>
      <c r="F10" s="7">
        <f>C10*D10*E10</f>
        <v>2985500</v>
      </c>
      <c r="G10" s="10" t="s">
        <v>34</v>
      </c>
      <c r="H10" s="54"/>
    </row>
    <row r="11" spans="1:11" ht="24" customHeight="1">
      <c r="A11" s="101"/>
      <c r="B11" s="27" t="s">
        <v>17</v>
      </c>
      <c r="C11" s="6">
        <v>273000</v>
      </c>
      <c r="D11" s="6">
        <v>1</v>
      </c>
      <c r="E11" s="6">
        <v>1</v>
      </c>
      <c r="F11" s="7">
        <f>C11*D11*E11</f>
        <v>273000</v>
      </c>
      <c r="G11" s="10" t="s">
        <v>48</v>
      </c>
      <c r="H11" s="54"/>
    </row>
    <row r="12" spans="1:11" ht="24" customHeight="1">
      <c r="A12" s="87"/>
      <c r="B12" s="62" t="s">
        <v>49</v>
      </c>
      <c r="C12" s="46">
        <v>110000</v>
      </c>
      <c r="D12" s="46">
        <v>3</v>
      </c>
      <c r="E12" s="46">
        <v>1</v>
      </c>
      <c r="F12" s="47">
        <f>C12*D12*E12</f>
        <v>330000</v>
      </c>
      <c r="G12" s="48" t="s">
        <v>78</v>
      </c>
      <c r="H12" s="55" t="s">
        <v>75</v>
      </c>
      <c r="I12" s="56"/>
      <c r="J12" s="56"/>
      <c r="K12" s="57"/>
    </row>
    <row r="13" spans="1:11" ht="24" customHeight="1">
      <c r="A13" s="101"/>
      <c r="B13" s="27" t="s">
        <v>32</v>
      </c>
      <c r="C13" s="6">
        <v>594000</v>
      </c>
      <c r="D13" s="6">
        <v>1</v>
      </c>
      <c r="E13" s="6">
        <v>1</v>
      </c>
      <c r="F13" s="7">
        <f>C13*D13*E13</f>
        <v>594000</v>
      </c>
      <c r="G13" s="10" t="s">
        <v>66</v>
      </c>
      <c r="H13" s="58" t="s">
        <v>68</v>
      </c>
      <c r="I13" s="56"/>
      <c r="J13" s="56"/>
      <c r="K13" s="57"/>
    </row>
    <row r="14" spans="1:11" ht="24" customHeight="1">
      <c r="A14" s="101"/>
      <c r="B14" s="27" t="s">
        <v>33</v>
      </c>
      <c r="C14" s="6">
        <v>41000</v>
      </c>
      <c r="D14" s="6">
        <v>10</v>
      </c>
      <c r="E14" s="6">
        <v>1</v>
      </c>
      <c r="F14" s="7">
        <f t="shared" ref="F14:F24" si="1">C14*D14*E14</f>
        <v>410000</v>
      </c>
      <c r="G14" s="10" t="s">
        <v>66</v>
      </c>
      <c r="H14" s="58" t="s">
        <v>64</v>
      </c>
      <c r="I14" s="56"/>
      <c r="J14" s="56"/>
      <c r="K14" s="57"/>
    </row>
    <row r="15" spans="1:11" ht="24" customHeight="1">
      <c r="A15" s="101"/>
      <c r="B15" s="27" t="s">
        <v>50</v>
      </c>
      <c r="C15" s="6">
        <v>210000</v>
      </c>
      <c r="D15" s="6">
        <v>1</v>
      </c>
      <c r="E15" s="6">
        <v>1</v>
      </c>
      <c r="F15" s="7">
        <f t="shared" si="1"/>
        <v>210000</v>
      </c>
      <c r="G15" s="10" t="s">
        <v>74</v>
      </c>
      <c r="H15" s="58" t="s">
        <v>73</v>
      </c>
      <c r="I15" s="56"/>
      <c r="J15" s="56"/>
      <c r="K15" s="57"/>
    </row>
    <row r="16" spans="1:11" ht="24" customHeight="1">
      <c r="A16" s="87"/>
      <c r="B16" s="63" t="s">
        <v>51</v>
      </c>
      <c r="C16" s="35">
        <v>1177000</v>
      </c>
      <c r="D16" s="35">
        <v>1</v>
      </c>
      <c r="E16" s="35">
        <v>1</v>
      </c>
      <c r="F16" s="72">
        <f>C16*D16*E16</f>
        <v>1177000</v>
      </c>
      <c r="G16" s="36" t="s">
        <v>79</v>
      </c>
      <c r="H16" s="58"/>
      <c r="I16" s="59" t="s">
        <v>57</v>
      </c>
      <c r="J16" s="56"/>
      <c r="K16" s="57"/>
    </row>
    <row r="17" spans="1:11" ht="24" customHeight="1">
      <c r="A17" s="87"/>
      <c r="B17" s="27" t="s">
        <v>80</v>
      </c>
      <c r="C17" s="6">
        <v>159000</v>
      </c>
      <c r="D17" s="6">
        <v>1</v>
      </c>
      <c r="E17" s="6">
        <v>1</v>
      </c>
      <c r="F17" s="7">
        <f>C17*D17*E17</f>
        <v>159000</v>
      </c>
      <c r="G17" s="10" t="s">
        <v>81</v>
      </c>
      <c r="H17" s="58"/>
      <c r="I17" s="60" t="s">
        <v>63</v>
      </c>
      <c r="J17" s="56"/>
      <c r="K17" s="57"/>
    </row>
    <row r="18" spans="1:11" ht="24" customHeight="1">
      <c r="A18" s="87"/>
      <c r="B18" s="64" t="s">
        <v>82</v>
      </c>
      <c r="C18" s="15">
        <v>341000</v>
      </c>
      <c r="D18" s="15">
        <v>2</v>
      </c>
      <c r="E18" s="15">
        <v>1</v>
      </c>
      <c r="F18" s="16">
        <f>C18*D18*E18</f>
        <v>682000</v>
      </c>
      <c r="G18" s="17" t="s">
        <v>84</v>
      </c>
      <c r="H18" s="58"/>
      <c r="I18" s="56"/>
      <c r="J18" s="56"/>
      <c r="K18" s="57"/>
    </row>
    <row r="19" spans="1:11" ht="24" customHeight="1">
      <c r="A19" s="87"/>
      <c r="B19" s="64" t="s">
        <v>83</v>
      </c>
      <c r="C19" s="15">
        <v>682000</v>
      </c>
      <c r="D19" s="15">
        <v>1</v>
      </c>
      <c r="E19" s="15">
        <v>1</v>
      </c>
      <c r="F19" s="16">
        <f>C19*D19*E19</f>
        <v>682000</v>
      </c>
      <c r="G19" s="17" t="s">
        <v>84</v>
      </c>
      <c r="H19" s="58"/>
      <c r="I19" s="56"/>
      <c r="J19" s="56"/>
      <c r="K19" s="57"/>
    </row>
    <row r="20" spans="1:11" ht="24" customHeight="1">
      <c r="A20" s="87"/>
      <c r="B20" s="64" t="s">
        <v>56</v>
      </c>
      <c r="C20" s="15">
        <v>277000</v>
      </c>
      <c r="D20" s="15">
        <v>1</v>
      </c>
      <c r="E20" s="15">
        <v>1</v>
      </c>
      <c r="F20" s="16">
        <f t="shared" si="1"/>
        <v>277000</v>
      </c>
      <c r="G20" s="17" t="s">
        <v>84</v>
      </c>
      <c r="H20" s="58"/>
      <c r="I20" s="56"/>
      <c r="J20" s="56"/>
      <c r="K20" s="57"/>
    </row>
    <row r="21" spans="1:11" ht="24" customHeight="1">
      <c r="A21" s="101"/>
      <c r="B21" s="27" t="s">
        <v>32</v>
      </c>
      <c r="C21" s="6">
        <v>484000</v>
      </c>
      <c r="D21" s="6">
        <v>1</v>
      </c>
      <c r="E21" s="6">
        <v>1</v>
      </c>
      <c r="F21" s="7">
        <f>C21*D21*E21</f>
        <v>484000</v>
      </c>
      <c r="G21" s="10" t="s">
        <v>65</v>
      </c>
      <c r="H21" s="61" t="s">
        <v>67</v>
      </c>
      <c r="I21" s="56"/>
      <c r="J21" s="56"/>
      <c r="K21" s="57"/>
    </row>
    <row r="22" spans="1:11" ht="24" customHeight="1">
      <c r="A22" s="101"/>
      <c r="B22" s="27" t="s">
        <v>33</v>
      </c>
      <c r="C22" s="6">
        <v>41000</v>
      </c>
      <c r="D22" s="6">
        <v>12</v>
      </c>
      <c r="E22" s="6">
        <v>1</v>
      </c>
      <c r="F22" s="7">
        <f t="shared" si="1"/>
        <v>492000</v>
      </c>
      <c r="G22" s="10" t="s">
        <v>65</v>
      </c>
      <c r="H22" s="58" t="s">
        <v>64</v>
      </c>
      <c r="I22" s="56"/>
      <c r="J22" s="56"/>
      <c r="K22" s="57"/>
    </row>
    <row r="23" spans="1:11" ht="24" customHeight="1">
      <c r="A23" s="87"/>
      <c r="B23" s="63" t="s">
        <v>52</v>
      </c>
      <c r="C23" s="35">
        <v>100000</v>
      </c>
      <c r="D23" s="35">
        <v>1</v>
      </c>
      <c r="E23" s="35">
        <v>1</v>
      </c>
      <c r="F23" s="72">
        <f>C23*D23*E23</f>
        <v>100000</v>
      </c>
      <c r="G23" s="36" t="s">
        <v>54</v>
      </c>
      <c r="H23" s="55" t="s">
        <v>61</v>
      </c>
      <c r="I23" s="56"/>
      <c r="J23" s="56"/>
      <c r="K23" s="57"/>
    </row>
    <row r="24" spans="1:11" ht="24" customHeight="1">
      <c r="A24" s="88"/>
      <c r="B24" s="27" t="s">
        <v>53</v>
      </c>
      <c r="C24" s="6">
        <v>100000</v>
      </c>
      <c r="D24" s="6">
        <v>1</v>
      </c>
      <c r="E24" s="6">
        <v>1</v>
      </c>
      <c r="F24" s="7">
        <f t="shared" si="1"/>
        <v>100000</v>
      </c>
      <c r="G24" s="10" t="s">
        <v>54</v>
      </c>
      <c r="H24" s="55" t="s">
        <v>61</v>
      </c>
      <c r="I24" s="56"/>
      <c r="J24" s="56"/>
      <c r="K24" s="57"/>
    </row>
    <row r="25" spans="1:11" ht="24" customHeight="1">
      <c r="A25" s="86" t="s">
        <v>18</v>
      </c>
      <c r="B25" s="5" t="s">
        <v>2</v>
      </c>
      <c r="C25" s="8" t="s">
        <v>13</v>
      </c>
      <c r="D25" s="8" t="s">
        <v>13</v>
      </c>
      <c r="E25" s="8" t="s">
        <v>13</v>
      </c>
      <c r="F25" s="9">
        <f>SUM(F26:F33)</f>
        <v>6130000</v>
      </c>
      <c r="G25" s="11"/>
    </row>
    <row r="26" spans="1:11" ht="24" customHeight="1">
      <c r="A26" s="87"/>
      <c r="B26" s="27" t="s">
        <v>19</v>
      </c>
      <c r="C26" s="6">
        <v>250000</v>
      </c>
      <c r="D26" s="6">
        <v>2</v>
      </c>
      <c r="E26" s="6">
        <v>1</v>
      </c>
      <c r="F26" s="7">
        <f t="shared" ref="F26:F33" si="2">C26*D26*E26</f>
        <v>500000</v>
      </c>
      <c r="G26" s="10" t="s">
        <v>30</v>
      </c>
    </row>
    <row r="27" spans="1:11" ht="24" customHeight="1">
      <c r="A27" s="87"/>
      <c r="B27" s="64" t="s">
        <v>20</v>
      </c>
      <c r="C27" s="15">
        <v>70000</v>
      </c>
      <c r="D27" s="15">
        <v>2</v>
      </c>
      <c r="E27" s="15">
        <v>1</v>
      </c>
      <c r="F27" s="16">
        <f t="shared" si="2"/>
        <v>140000</v>
      </c>
      <c r="G27" s="17" t="s">
        <v>30</v>
      </c>
    </row>
    <row r="28" spans="1:11" ht="24" customHeight="1">
      <c r="A28" s="87"/>
      <c r="B28" s="27" t="s">
        <v>38</v>
      </c>
      <c r="C28" s="6">
        <v>500000</v>
      </c>
      <c r="D28" s="6">
        <v>3</v>
      </c>
      <c r="E28" s="6">
        <v>1</v>
      </c>
      <c r="F28" s="7">
        <f t="shared" si="2"/>
        <v>1500000</v>
      </c>
      <c r="G28" s="10" t="s">
        <v>39</v>
      </c>
    </row>
    <row r="29" spans="1:11" ht="24" customHeight="1">
      <c r="A29" s="87"/>
      <c r="B29" s="27" t="s">
        <v>40</v>
      </c>
      <c r="C29" s="6">
        <v>500000</v>
      </c>
      <c r="D29" s="6">
        <v>1</v>
      </c>
      <c r="E29" s="6">
        <v>1</v>
      </c>
      <c r="F29" s="7">
        <f t="shared" si="2"/>
        <v>500000</v>
      </c>
      <c r="G29" s="10" t="s">
        <v>30</v>
      </c>
      <c r="H29" s="52" t="s">
        <v>55</v>
      </c>
    </row>
    <row r="30" spans="1:11" ht="24" customHeight="1">
      <c r="A30" s="87"/>
      <c r="B30" s="3" t="s">
        <v>43</v>
      </c>
      <c r="C30" s="6">
        <v>1650000</v>
      </c>
      <c r="D30" s="6">
        <v>1</v>
      </c>
      <c r="E30" s="6">
        <v>1</v>
      </c>
      <c r="F30" s="7">
        <f t="shared" si="2"/>
        <v>1650000</v>
      </c>
      <c r="G30" s="10" t="s">
        <v>45</v>
      </c>
    </row>
    <row r="31" spans="1:11" ht="24" customHeight="1">
      <c r="A31" s="87"/>
      <c r="B31" s="3" t="s">
        <v>44</v>
      </c>
      <c r="C31" s="6">
        <v>450000</v>
      </c>
      <c r="D31" s="6">
        <v>2</v>
      </c>
      <c r="E31" s="6">
        <v>1</v>
      </c>
      <c r="F31" s="7">
        <f t="shared" si="2"/>
        <v>900000</v>
      </c>
      <c r="G31" s="10" t="s">
        <v>45</v>
      </c>
    </row>
    <row r="32" spans="1:11" ht="24" customHeight="1">
      <c r="A32" s="87"/>
      <c r="B32" s="14" t="s">
        <v>46</v>
      </c>
      <c r="C32" s="15">
        <v>120000</v>
      </c>
      <c r="D32" s="15">
        <v>2</v>
      </c>
      <c r="E32" s="15">
        <v>1</v>
      </c>
      <c r="F32" s="16">
        <f t="shared" si="2"/>
        <v>240000</v>
      </c>
      <c r="G32" s="17" t="s">
        <v>39</v>
      </c>
    </row>
    <row r="33" spans="1:8" ht="24" customHeight="1">
      <c r="A33" s="87"/>
      <c r="B33" s="27" t="s">
        <v>85</v>
      </c>
      <c r="C33" s="6">
        <v>700000</v>
      </c>
      <c r="D33" s="6">
        <v>1</v>
      </c>
      <c r="E33" s="6">
        <v>1</v>
      </c>
      <c r="F33" s="7">
        <f t="shared" si="2"/>
        <v>700000</v>
      </c>
      <c r="G33" s="10" t="s">
        <v>39</v>
      </c>
    </row>
    <row r="34" spans="1:8" ht="22.5" customHeight="1">
      <c r="A34" s="102" t="s">
        <v>90</v>
      </c>
      <c r="B34" s="5" t="s">
        <v>2</v>
      </c>
      <c r="C34" s="8" t="s">
        <v>13</v>
      </c>
      <c r="D34" s="8" t="s">
        <v>13</v>
      </c>
      <c r="E34" s="8" t="s">
        <v>13</v>
      </c>
      <c r="F34" s="9">
        <f>SUM(F35:F37)</f>
        <v>19989000</v>
      </c>
      <c r="G34" s="11"/>
    </row>
    <row r="35" spans="1:8" ht="22.5" customHeight="1">
      <c r="A35" s="103"/>
      <c r="B35" s="27" t="s">
        <v>21</v>
      </c>
      <c r="C35" s="6">
        <v>660000</v>
      </c>
      <c r="D35" s="6">
        <v>2</v>
      </c>
      <c r="E35" s="6">
        <v>9</v>
      </c>
      <c r="F35" s="7">
        <f>C35*D35*E35</f>
        <v>11880000</v>
      </c>
      <c r="G35" s="12" t="s">
        <v>69</v>
      </c>
    </row>
    <row r="36" spans="1:8" ht="22.5" customHeight="1">
      <c r="A36" s="103"/>
      <c r="B36" s="27" t="s">
        <v>21</v>
      </c>
      <c r="C36" s="6">
        <v>880000</v>
      </c>
      <c r="D36" s="6">
        <v>1</v>
      </c>
      <c r="E36" s="6">
        <v>9</v>
      </c>
      <c r="F36" s="7">
        <f t="shared" ref="F36:F41" si="3">C36*D36*E36</f>
        <v>7920000</v>
      </c>
      <c r="G36" s="13" t="s">
        <v>70</v>
      </c>
    </row>
    <row r="37" spans="1:8" ht="22.5" customHeight="1">
      <c r="A37" s="105"/>
      <c r="B37" s="27" t="s">
        <v>23</v>
      </c>
      <c r="C37" s="6">
        <v>7000</v>
      </c>
      <c r="D37" s="6">
        <v>3</v>
      </c>
      <c r="E37" s="6">
        <v>9</v>
      </c>
      <c r="F37" s="7">
        <f t="shared" si="3"/>
        <v>189000</v>
      </c>
      <c r="G37" s="75" t="s">
        <v>111</v>
      </c>
      <c r="H37" s="28" t="s">
        <v>106</v>
      </c>
    </row>
    <row r="38" spans="1:8" ht="22.5" customHeight="1">
      <c r="A38" s="102" t="s">
        <v>100</v>
      </c>
      <c r="B38" s="5" t="s">
        <v>2</v>
      </c>
      <c r="C38" s="8" t="s">
        <v>13</v>
      </c>
      <c r="D38" s="8" t="s">
        <v>13</v>
      </c>
      <c r="E38" s="8" t="s">
        <v>13</v>
      </c>
      <c r="F38" s="9">
        <f>SUM(F39:F41)</f>
        <v>18450000</v>
      </c>
      <c r="G38" s="11"/>
    </row>
    <row r="39" spans="1:8" ht="22.5" customHeight="1">
      <c r="A39" s="103"/>
      <c r="B39" s="27" t="s">
        <v>103</v>
      </c>
      <c r="C39" s="6">
        <v>400000</v>
      </c>
      <c r="D39" s="6">
        <v>2</v>
      </c>
      <c r="E39" s="6">
        <v>9</v>
      </c>
      <c r="F39" s="7">
        <f t="shared" si="3"/>
        <v>7200000</v>
      </c>
      <c r="G39" s="13" t="s">
        <v>71</v>
      </c>
    </row>
    <row r="40" spans="1:8" ht="22.5" customHeight="1">
      <c r="A40" s="103"/>
      <c r="B40" s="27" t="s">
        <v>104</v>
      </c>
      <c r="C40" s="6">
        <v>500000</v>
      </c>
      <c r="D40" s="6">
        <v>1</v>
      </c>
      <c r="E40" s="6">
        <v>9</v>
      </c>
      <c r="F40" s="7">
        <f t="shared" si="3"/>
        <v>4500000</v>
      </c>
      <c r="G40" s="13" t="s">
        <v>72</v>
      </c>
    </row>
    <row r="41" spans="1:8" ht="22.5" customHeight="1">
      <c r="A41" s="105"/>
      <c r="B41" s="27" t="s">
        <v>89</v>
      </c>
      <c r="C41" s="6">
        <v>250000</v>
      </c>
      <c r="D41" s="6">
        <v>3</v>
      </c>
      <c r="E41" s="6">
        <v>9</v>
      </c>
      <c r="F41" s="7">
        <f t="shared" si="3"/>
        <v>6750000</v>
      </c>
      <c r="G41" s="13" t="s">
        <v>41</v>
      </c>
    </row>
    <row r="42" spans="1:8" ht="22.5" customHeight="1">
      <c r="A42" s="102" t="s">
        <v>101</v>
      </c>
      <c r="B42" s="5" t="s">
        <v>2</v>
      </c>
      <c r="C42" s="8" t="s">
        <v>13</v>
      </c>
      <c r="D42" s="8" t="s">
        <v>13</v>
      </c>
      <c r="E42" s="8" t="s">
        <v>13</v>
      </c>
      <c r="F42" s="9">
        <f>SUM(F43:F44)</f>
        <v>6300000</v>
      </c>
      <c r="G42" s="11"/>
    </row>
    <row r="43" spans="1:8" ht="22.5" customHeight="1">
      <c r="A43" s="103"/>
      <c r="B43" s="27" t="s">
        <v>91</v>
      </c>
      <c r="C43" s="6">
        <v>200000</v>
      </c>
      <c r="D43" s="81">
        <v>1</v>
      </c>
      <c r="E43" s="3">
        <v>9</v>
      </c>
      <c r="F43" s="7">
        <f>C43*D43*E43</f>
        <v>1800000</v>
      </c>
      <c r="G43" s="10" t="s">
        <v>47</v>
      </c>
    </row>
    <row r="44" spans="1:8" ht="22.5" customHeight="1">
      <c r="A44" s="103"/>
      <c r="B44" s="76" t="s">
        <v>102</v>
      </c>
      <c r="C44" s="32">
        <v>500000</v>
      </c>
      <c r="D44" s="82">
        <v>1</v>
      </c>
      <c r="E44" s="32">
        <v>9</v>
      </c>
      <c r="F44" s="33">
        <f>C44*D44*E44</f>
        <v>4500000</v>
      </c>
      <c r="G44" s="34" t="s">
        <v>47</v>
      </c>
    </row>
    <row r="45" spans="1:8" ht="22.5" customHeight="1">
      <c r="A45" s="102" t="s">
        <v>31</v>
      </c>
      <c r="B45" s="5" t="s">
        <v>2</v>
      </c>
      <c r="C45" s="8" t="s">
        <v>13</v>
      </c>
      <c r="D45" s="8" t="s">
        <v>13</v>
      </c>
      <c r="E45" s="8" t="s">
        <v>13</v>
      </c>
      <c r="F45" s="9">
        <f>SUM(F46:F46)</f>
        <v>4160000</v>
      </c>
      <c r="G45" s="11"/>
    </row>
    <row r="46" spans="1:8" ht="22.5" customHeight="1" thickBot="1">
      <c r="A46" s="104"/>
      <c r="B46" s="85" t="s">
        <v>22</v>
      </c>
      <c r="C46" s="79">
        <v>4160000</v>
      </c>
      <c r="D46" s="79">
        <v>1</v>
      </c>
      <c r="E46" s="79">
        <v>1</v>
      </c>
      <c r="F46" s="80">
        <f t="shared" ref="F46" si="4">C46*D46*E46</f>
        <v>4160000</v>
      </c>
      <c r="G46" s="84" t="s">
        <v>105</v>
      </c>
      <c r="H46" s="83" t="s">
        <v>107</v>
      </c>
    </row>
    <row r="47" spans="1:8" ht="22.5" customHeight="1" thickTop="1">
      <c r="A47" s="22"/>
      <c r="B47" s="22"/>
      <c r="C47" s="23"/>
      <c r="D47" s="23"/>
      <c r="E47" s="23"/>
      <c r="F47" s="24"/>
      <c r="G47" s="25"/>
    </row>
    <row r="48" spans="1:8" ht="22.5" customHeight="1">
      <c r="A48" s="22"/>
      <c r="B48" s="22"/>
      <c r="C48" s="23"/>
      <c r="D48" s="23"/>
      <c r="E48" s="23"/>
      <c r="F48" s="24"/>
      <c r="G48" s="25"/>
    </row>
    <row r="49" spans="1:7" ht="22.5" customHeight="1">
      <c r="A49" s="22"/>
      <c r="B49" s="22"/>
      <c r="C49" s="23"/>
      <c r="D49" s="23"/>
      <c r="E49" s="23"/>
      <c r="F49" s="24"/>
      <c r="G49" s="25"/>
    </row>
    <row r="50" spans="1:7" ht="22.5" customHeight="1">
      <c r="A50" s="22"/>
      <c r="B50" s="22"/>
      <c r="C50" s="23"/>
      <c r="D50" s="23"/>
      <c r="E50" s="23"/>
      <c r="F50" s="24"/>
      <c r="G50" s="25"/>
    </row>
    <row r="51" spans="1:7" ht="22.5" customHeight="1">
      <c r="A51" s="22"/>
      <c r="B51" s="22"/>
      <c r="C51" s="22"/>
      <c r="D51" s="22"/>
      <c r="E51" s="22"/>
      <c r="F51" s="26"/>
      <c r="G51" s="26"/>
    </row>
    <row r="52" spans="1:7" ht="22.5" customHeight="1">
      <c r="A52" s="22"/>
      <c r="B52" s="22"/>
      <c r="C52" s="22"/>
      <c r="D52" s="22"/>
      <c r="E52" s="22"/>
      <c r="F52" s="26"/>
      <c r="G52" s="26"/>
    </row>
    <row r="53" spans="1:7" ht="22.5" customHeight="1">
      <c r="A53" s="22"/>
      <c r="B53" s="22"/>
      <c r="C53" s="22"/>
      <c r="D53" s="22"/>
      <c r="E53" s="22"/>
      <c r="F53" s="26"/>
      <c r="G53" s="26"/>
    </row>
    <row r="56" spans="1:7" ht="22.5" customHeight="1">
      <c r="A56" s="22"/>
      <c r="B56" s="22" t="s">
        <v>27</v>
      </c>
      <c r="C56" s="23" t="s">
        <v>28</v>
      </c>
      <c r="D56" s="23"/>
      <c r="E56" s="23"/>
      <c r="F56" s="24"/>
      <c r="G56" s="25"/>
    </row>
    <row r="57" spans="1:7" ht="22.5" customHeight="1">
      <c r="A57" s="22"/>
      <c r="B57" s="22" t="s">
        <v>29</v>
      </c>
      <c r="C57" s="23" t="s">
        <v>28</v>
      </c>
      <c r="D57" s="23"/>
      <c r="E57" s="23"/>
      <c r="F57" s="24"/>
      <c r="G57" s="25"/>
    </row>
    <row r="58" spans="1:7" ht="22.5" customHeight="1" thickBot="1">
      <c r="A58" s="22"/>
      <c r="B58" s="22"/>
      <c r="C58" s="23"/>
      <c r="D58" s="23"/>
      <c r="E58" s="23"/>
      <c r="F58" s="24"/>
      <c r="G58" s="25"/>
    </row>
    <row r="59" spans="1:7" ht="22.5" customHeight="1">
      <c r="A59" s="37" t="s">
        <v>57</v>
      </c>
      <c r="B59" s="38" t="s">
        <v>58</v>
      </c>
      <c r="C59" s="39" t="s">
        <v>59</v>
      </c>
      <c r="D59" s="40"/>
      <c r="E59" s="41"/>
      <c r="F59" s="24"/>
      <c r="G59" s="25"/>
    </row>
    <row r="60" spans="1:7" ht="22.5" customHeight="1" thickBot="1">
      <c r="A60" s="42"/>
      <c r="B60" s="43"/>
      <c r="C60" s="44" t="s">
        <v>60</v>
      </c>
      <c r="D60" s="44"/>
      <c r="E60" s="45"/>
      <c r="F60" s="24"/>
      <c r="G60" s="25"/>
    </row>
  </sheetData>
  <mergeCells count="12">
    <mergeCell ref="A42:A44"/>
    <mergeCell ref="A45:A46"/>
    <mergeCell ref="A38:A41"/>
    <mergeCell ref="A34:A37"/>
    <mergeCell ref="A5:A24"/>
    <mergeCell ref="A25:A33"/>
    <mergeCell ref="A4:B4"/>
    <mergeCell ref="A1:G1"/>
    <mergeCell ref="A2:B2"/>
    <mergeCell ref="C2:E2"/>
    <mergeCell ref="F2:F3"/>
    <mergeCell ref="G2:G3"/>
  </mergeCells>
  <phoneticPr fontId="1" type="noConversion"/>
  <hyperlinks>
    <hyperlink ref="I17" r:id="rId1" xr:uid="{00000000-0004-0000-0200-000000000000}"/>
  </hyperlinks>
  <printOptions horizontalCentered="1"/>
  <pageMargins left="0.11811023622047245" right="0.11811023622047245" top="0.55118110236220474" bottom="0.55118110236220474" header="0" footer="0"/>
  <pageSetup paperSize="9" scale="5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이전비용(2020년)</vt:lpstr>
      <vt:lpstr>이전 및 운영비용(2021년)_3월추경전</vt:lpstr>
      <vt:lpstr>이전 및 운영비용(2021년)_3월추경이후</vt:lpstr>
      <vt:lpstr>'이전 및 운영비용(2021년)_3월추경이후'!Print_Area</vt:lpstr>
      <vt:lpstr>'이전 및 운영비용(2021년)_3월추경전'!Print_Area</vt:lpstr>
      <vt:lpstr>'이전비용(2020년)'!Print_Area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CNI</dc:creator>
  <cp:lastModifiedBy>ricky jung</cp:lastModifiedBy>
  <cp:lastPrinted>2020-12-24T03:04:01Z</cp:lastPrinted>
  <dcterms:created xsi:type="dcterms:W3CDTF">2020-11-10T00:19:21Z</dcterms:created>
  <dcterms:modified xsi:type="dcterms:W3CDTF">2022-11-08T04:42:38Z</dcterms:modified>
</cp:coreProperties>
</file>