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#예산\@2020년_1차추경\2020년 성립전예산 자료\"/>
    </mc:Choice>
  </mc:AlternateContent>
  <bookViews>
    <workbookView xWindow="600" yWindow="2715" windowWidth="12930" windowHeight="7365" tabRatio="949"/>
  </bookViews>
  <sheets>
    <sheet name="Ⅳ.특별회계" sheetId="60" r:id="rId1"/>
    <sheet name="4_1. 수입예산총괄" sheetId="61" r:id="rId2"/>
    <sheet name="4_2.지출예산총괄" sheetId="62" r:id="rId3"/>
    <sheet name="4_1.1.수입예산명세서" sheetId="63" r:id="rId4"/>
    <sheet name="4_2.1.지출예산명세서" sheetId="64" r:id="rId5"/>
    <sheet name="센터전입금" sheetId="56" state="hidden" r:id="rId6"/>
  </sheets>
  <definedNames>
    <definedName name="_xlnm.Print_Area" localSheetId="1">'4_1. 수입예산총괄'!$A$1:$K$14</definedName>
    <definedName name="_xlnm.Print_Area" localSheetId="3">'4_1.1.수입예산명세서'!$A$1:$T$12</definedName>
    <definedName name="_xlnm.Print_Area" localSheetId="4">'4_2.1.지출예산명세서'!$A$1:$Y$72</definedName>
    <definedName name="_xlnm.Print_Area" localSheetId="2">'4_2.지출예산총괄'!$A$1:$J$10</definedName>
  </definedNames>
  <calcPr calcId="152511"/>
</workbook>
</file>

<file path=xl/calcChain.xml><?xml version="1.0" encoding="utf-8"?>
<calcChain xmlns="http://schemas.openxmlformats.org/spreadsheetml/2006/main">
  <c r="G7" i="61" l="1"/>
  <c r="E7" i="61"/>
  <c r="I14" i="61" l="1"/>
  <c r="I13" i="61"/>
  <c r="G7" i="63"/>
  <c r="Y56" i="64"/>
  <c r="J7" i="64"/>
  <c r="Y72" i="64"/>
  <c r="Y68" i="64"/>
  <c r="Y64" i="64"/>
  <c r="Y60" i="64"/>
  <c r="Y52" i="64"/>
  <c r="Y48" i="64"/>
  <c r="Y44" i="64"/>
  <c r="Y40" i="64"/>
  <c r="Y36" i="64"/>
  <c r="Y32" i="64"/>
  <c r="Y28" i="64"/>
  <c r="Y24" i="64"/>
  <c r="Y20" i="64"/>
  <c r="Y16" i="64"/>
  <c r="Y12" i="64"/>
  <c r="J58" i="64"/>
  <c r="J54" i="64"/>
  <c r="J53" i="64" s="1"/>
  <c r="J50" i="64"/>
  <c r="J49" i="64" s="1"/>
  <c r="J46" i="64"/>
  <c r="J45" i="64" s="1"/>
  <c r="J42" i="64"/>
  <c r="J41" i="64" s="1"/>
  <c r="J38" i="64"/>
  <c r="J37" i="64" s="1"/>
  <c r="J34" i="64"/>
  <c r="J33" i="64" s="1"/>
  <c r="J30" i="64"/>
  <c r="J29" i="64" s="1"/>
  <c r="J26" i="64"/>
  <c r="J25" i="64" s="1"/>
  <c r="J22" i="64"/>
  <c r="J21" i="64" s="1"/>
  <c r="J18" i="64"/>
  <c r="J17" i="64" s="1"/>
  <c r="J14" i="64"/>
  <c r="J13" i="64" s="1"/>
  <c r="J10" i="64"/>
  <c r="J9" i="64" s="1"/>
  <c r="K31" i="64"/>
  <c r="K30" i="64" s="1"/>
  <c r="K29" i="64" s="1"/>
  <c r="K27" i="64"/>
  <c r="K26" i="64" s="1"/>
  <c r="K25" i="64" s="1"/>
  <c r="K23" i="64"/>
  <c r="K22" i="64" s="1"/>
  <c r="K21" i="64" s="1"/>
  <c r="K19" i="64"/>
  <c r="K18" i="64" s="1"/>
  <c r="K17" i="64" s="1"/>
  <c r="K15" i="64"/>
  <c r="K14" i="64" s="1"/>
  <c r="K13" i="64" s="1"/>
  <c r="K11" i="64"/>
  <c r="K10" i="64" s="1"/>
  <c r="K9" i="64" s="1"/>
  <c r="I21" i="64" l="1"/>
  <c r="I17" i="64"/>
  <c r="I13" i="64"/>
  <c r="I9" i="64"/>
  <c r="I29" i="64"/>
  <c r="I25" i="64"/>
  <c r="J8" i="64"/>
  <c r="I30" i="64"/>
  <c r="Y31" i="64"/>
  <c r="Y27" i="64"/>
  <c r="Y23" i="64"/>
  <c r="Y19" i="64"/>
  <c r="Y15" i="64"/>
  <c r="Y11" i="64"/>
  <c r="Y71" i="64"/>
  <c r="K71" i="64" s="1"/>
  <c r="K70" i="64" s="1"/>
  <c r="I70" i="64" s="1"/>
  <c r="Y67" i="64"/>
  <c r="K67" i="64" s="1"/>
  <c r="K66" i="64" s="1"/>
  <c r="I66" i="64" s="1"/>
  <c r="I10" i="64" l="1"/>
  <c r="K69" i="64"/>
  <c r="I69" i="64" s="1"/>
  <c r="K65" i="64"/>
  <c r="I65" i="64" s="1"/>
  <c r="Y63" i="64"/>
  <c r="K63" i="64" s="1"/>
  <c r="K62" i="64" s="1"/>
  <c r="Y59" i="64"/>
  <c r="K59" i="64" s="1"/>
  <c r="K58" i="64" s="1"/>
  <c r="Y55" i="64"/>
  <c r="K55" i="64" s="1"/>
  <c r="K54" i="64" s="1"/>
  <c r="K53" i="64" s="1"/>
  <c r="Y51" i="64"/>
  <c r="K51" i="64" s="1"/>
  <c r="Y47" i="64"/>
  <c r="K47" i="64" s="1"/>
  <c r="Y43" i="64"/>
  <c r="K43" i="64" s="1"/>
  <c r="Y39" i="64"/>
  <c r="K39" i="64" s="1"/>
  <c r="Y35" i="64"/>
  <c r="I43" i="64" l="1"/>
  <c r="K42" i="64"/>
  <c r="K41" i="64" s="1"/>
  <c r="I41" i="64" s="1"/>
  <c r="I51" i="64"/>
  <c r="K50" i="64"/>
  <c r="K49" i="64" s="1"/>
  <c r="I49" i="64" s="1"/>
  <c r="I47" i="64"/>
  <c r="K46" i="64"/>
  <c r="K45" i="64" s="1"/>
  <c r="I45" i="64" s="1"/>
  <c r="I39" i="64"/>
  <c r="K38" i="64"/>
  <c r="K37" i="64" s="1"/>
  <c r="I37" i="64" s="1"/>
  <c r="I55" i="64"/>
  <c r="I54" i="64"/>
  <c r="I18" i="64"/>
  <c r="I26" i="64"/>
  <c r="I14" i="64"/>
  <c r="I22" i="64"/>
  <c r="I59" i="64"/>
  <c r="I62" i="64"/>
  <c r="K61" i="64"/>
  <c r="I61" i="64" s="1"/>
  <c r="I38" i="64" l="1"/>
  <c r="I46" i="64"/>
  <c r="I53" i="64"/>
  <c r="I58" i="64"/>
  <c r="K57" i="64"/>
  <c r="I57" i="64" s="1"/>
  <c r="K35" i="64"/>
  <c r="K34" i="64" s="1"/>
  <c r="K33" i="64" s="1"/>
  <c r="K8" i="64" l="1"/>
  <c r="K7" i="64" s="1"/>
  <c r="I33" i="64"/>
  <c r="I50" i="64"/>
  <c r="I42" i="64"/>
  <c r="G6" i="61"/>
  <c r="E6" i="61" l="1"/>
  <c r="T9" i="63" l="1"/>
  <c r="T11" i="63"/>
  <c r="H11" i="63" s="1"/>
  <c r="F11" i="63" s="1"/>
  <c r="D7" i="62"/>
  <c r="D6" i="62" s="1"/>
  <c r="H8" i="62"/>
  <c r="H9" i="62"/>
  <c r="H10" i="62"/>
  <c r="I7" i="61"/>
  <c r="I8" i="61"/>
  <c r="I9" i="61"/>
  <c r="I10" i="61"/>
  <c r="I11" i="61"/>
  <c r="I12" i="61"/>
  <c r="J7" i="61" l="1"/>
  <c r="I6" i="61"/>
  <c r="H9" i="63"/>
  <c r="F9" i="63" s="1"/>
  <c r="T8" i="63"/>
  <c r="G7" i="62"/>
  <c r="G6" i="62" s="1"/>
  <c r="H7" i="62"/>
  <c r="H7" i="61"/>
  <c r="H6" i="61" s="1"/>
  <c r="H8" i="63" l="1"/>
  <c r="F8" i="63"/>
  <c r="H7" i="63"/>
  <c r="I7" i="62"/>
  <c r="H6" i="62"/>
  <c r="I6" i="62" s="1"/>
  <c r="F7" i="61"/>
  <c r="F6" i="61" s="1"/>
  <c r="J6" i="61"/>
  <c r="E7" i="62" l="1"/>
  <c r="E6" i="62" s="1"/>
  <c r="F7" i="63" l="1"/>
  <c r="D12" i="56"/>
  <c r="D11" i="56"/>
  <c r="E16" i="56"/>
  <c r="D16" i="56"/>
  <c r="B6" i="56" l="1"/>
  <c r="D5" i="56" l="1"/>
  <c r="D7" i="56"/>
  <c r="D9" i="56"/>
  <c r="D10" i="56"/>
  <c r="D4" i="56" l="1"/>
  <c r="D13" i="56" s="1"/>
  <c r="I34" i="64" l="1"/>
  <c r="I8" i="64" l="1"/>
  <c r="I7" i="64" l="1"/>
</calcChain>
</file>

<file path=xl/sharedStrings.xml><?xml version="1.0" encoding="utf-8"?>
<sst xmlns="http://schemas.openxmlformats.org/spreadsheetml/2006/main" count="287" uniqueCount="119">
  <si>
    <t>부서 ․ 장 ․ 관 ․ 항 ․ 목</t>
  </si>
  <si>
    <t>예 산 액</t>
  </si>
  <si>
    <t>산출기초</t>
  </si>
  <si>
    <t xml:space="preserve">  </t>
  </si>
  <si>
    <t>연구사업비</t>
  </si>
  <si>
    <t>매출원가</t>
  </si>
  <si>
    <t xml:space="preserve"> 합  계</t>
  </si>
  <si>
    <t>인건비</t>
  </si>
  <si>
    <t>×</t>
  </si>
  <si>
    <t>＝</t>
  </si>
  <si>
    <t xml:space="preserve">   </t>
  </si>
  <si>
    <t>계</t>
    <phoneticPr fontId="21" type="noConversion"/>
  </si>
  <si>
    <t>센터전출금</t>
    <phoneticPr fontId="12" type="noConversion"/>
  </si>
  <si>
    <t>경제동향</t>
    <phoneticPr fontId="12" type="noConversion"/>
  </si>
  <si>
    <t>6차</t>
    <phoneticPr fontId="12" type="noConversion"/>
  </si>
  <si>
    <t>마을</t>
    <phoneticPr fontId="12" type="noConversion"/>
  </si>
  <si>
    <t>디자인</t>
    <phoneticPr fontId="12" type="noConversion"/>
  </si>
  <si>
    <t>경제교육</t>
    <phoneticPr fontId="12" type="noConversion"/>
  </si>
  <si>
    <t>재난</t>
    <phoneticPr fontId="12" type="noConversion"/>
  </si>
  <si>
    <t>도시재생</t>
    <phoneticPr fontId="12" type="noConversion"/>
  </si>
  <si>
    <t>기후</t>
    <phoneticPr fontId="12" type="noConversion"/>
  </si>
  <si>
    <t>물</t>
    <phoneticPr fontId="12" type="noConversion"/>
  </si>
  <si>
    <t>(2020 용역수주예상+도비출연금)</t>
    <phoneticPr fontId="12" type="noConversion"/>
  </si>
  <si>
    <t>국비 140,000천원*5%, 도비 50,000천원*9%)</t>
    <phoneticPr fontId="12" type="noConversion"/>
  </si>
  <si>
    <t>Ⅳ. 특  별  회  계</t>
    <phoneticPr fontId="12" type="noConversion"/>
  </si>
  <si>
    <t>예금이자수익</t>
  </si>
  <si>
    <t>소 계</t>
  </si>
  <si>
    <t>순세계 잉여금</t>
  </si>
  <si>
    <t>지자체 출자출연금</t>
  </si>
  <si>
    <t>도비보조금</t>
  </si>
  <si>
    <t>국고보조금</t>
  </si>
  <si>
    <t>충남농업6차산업센터</t>
  </si>
  <si>
    <t>합계</t>
    <phoneticPr fontId="12" type="noConversion"/>
  </si>
  <si>
    <t>확대축소</t>
    <phoneticPr fontId="12" type="noConversion"/>
  </si>
  <si>
    <t>과목</t>
    <phoneticPr fontId="0" type="Hiragana"/>
  </si>
  <si>
    <t>구분</t>
    <phoneticPr fontId="0" type="Hiragana"/>
  </si>
  <si>
    <t>순번</t>
    <phoneticPr fontId="0" type="Hiragana"/>
  </si>
  <si>
    <t>(단위: 천원)</t>
    <phoneticPr fontId="0" type="Hiragana"/>
  </si>
  <si>
    <t>1. 수입예산 총괄</t>
    <phoneticPr fontId="0" type="Hiragana"/>
  </si>
  <si>
    <t>전출금</t>
  </si>
  <si>
    <t>소 계</t>
    <phoneticPr fontId="19" type="Hiragana"/>
  </si>
  <si>
    <t>충남농업6차산업센터</t>
    <phoneticPr fontId="19" type="Hiragana"/>
  </si>
  <si>
    <t>(단위: 천원)</t>
    <phoneticPr fontId="19" type="Hiragana"/>
  </si>
  <si>
    <t>2. 지출예산 총괄</t>
    <phoneticPr fontId="19" type="Hiragana"/>
  </si>
  <si>
    <t>합  계</t>
  </si>
  <si>
    <t>172-02 도비보조금 사용잔액</t>
    <phoneticPr fontId="19" type="Hiragana"/>
  </si>
  <si>
    <t>172-01 국고보조금 사용잔액</t>
    <phoneticPr fontId="19" type="Hiragana"/>
  </si>
  <si>
    <t>172 이월금</t>
    <phoneticPr fontId="19" type="Hiragana"/>
  </si>
  <si>
    <t>2020년</t>
    <phoneticPr fontId="21" type="noConversion"/>
  </si>
  <si>
    <t>예산과목</t>
    <phoneticPr fontId="21" type="noConversion"/>
  </si>
  <si>
    <t>(단위: 천원)</t>
    <phoneticPr fontId="19" type="Hiragana"/>
  </si>
  <si>
    <t>□ 특별회계</t>
    <phoneticPr fontId="19" type="Hiragana"/>
  </si>
  <si>
    <t>수 입 예 산 명 세 서</t>
    <phoneticPr fontId="19" type="Hiragana"/>
  </si>
  <si>
    <t>식</t>
    <phoneticPr fontId="19" type="Hiragana"/>
  </si>
  <si>
    <t>매출원가</t>
    <phoneticPr fontId="19" type="Hiragana"/>
  </si>
  <si>
    <t>반납금</t>
    <phoneticPr fontId="19" type="Hiragana"/>
  </si>
  <si>
    <t>건</t>
    <phoneticPr fontId="19" type="Hiragana"/>
  </si>
  <si>
    <t>○ 반납금</t>
    <phoneticPr fontId="19" type="Hiragana"/>
  </si>
  <si>
    <t>정책보조기능강화</t>
    <phoneticPr fontId="19" type="Hiragana"/>
  </si>
  <si>
    <t>구분</t>
    <phoneticPr fontId="21" type="noConversion"/>
  </si>
  <si>
    <t>편성목</t>
    <phoneticPr fontId="21" type="noConversion"/>
  </si>
  <si>
    <t>세부
사업</t>
    <phoneticPr fontId="21" type="noConversion"/>
  </si>
  <si>
    <t>단위</t>
    <phoneticPr fontId="21" type="noConversion"/>
  </si>
  <si>
    <t>정책</t>
    <phoneticPr fontId="21" type="noConversion"/>
  </si>
  <si>
    <t>부문</t>
    <phoneticPr fontId="21" type="noConversion"/>
  </si>
  <si>
    <t>2020년</t>
    <phoneticPr fontId="21" type="noConversion"/>
  </si>
  <si>
    <t>예산과목</t>
    <phoneticPr fontId="21" type="noConversion"/>
  </si>
  <si>
    <t>(단위 : 천원)</t>
    <phoneticPr fontId="19" type="Hiragana"/>
  </si>
  <si>
    <t>□ 특별회계</t>
    <phoneticPr fontId="19" type="Hiragana"/>
  </si>
  <si>
    <t>지 출 예 산 명 세 서</t>
    <phoneticPr fontId="19" type="Hiragana"/>
  </si>
  <si>
    <t>기정예산액</t>
    <phoneticPr fontId="21" type="noConversion"/>
  </si>
  <si>
    <t>추경예산액</t>
    <phoneticPr fontId="21" type="noConversion"/>
  </si>
  <si>
    <t>기정예산액</t>
  </si>
  <si>
    <t>추경예산액</t>
  </si>
  <si>
    <t>비고</t>
  </si>
  <si>
    <t>금 액</t>
  </si>
  <si>
    <t>구성비(%)</t>
  </si>
  <si>
    <t>증감액</t>
  </si>
  <si>
    <t>증감율(%)</t>
  </si>
  <si>
    <t>기타영업외 수익</t>
  </si>
  <si>
    <t>○ 도비보조금 사용잔액 증액</t>
    <phoneticPr fontId="19" type="Hiragana"/>
  </si>
  <si>
    <t>반납금</t>
    <phoneticPr fontId="19" type="Hiragana"/>
  </si>
  <si>
    <t>711-</t>
    <phoneticPr fontId="12" type="noConversion"/>
  </si>
  <si>
    <t>매출원가</t>
    <phoneticPr fontId="19" type="Hiragana"/>
  </si>
  <si>
    <t>매출원가</t>
    <phoneticPr fontId="12" type="noConversion"/>
  </si>
  <si>
    <t xml:space="preserve"> 합  계</t>
    <phoneticPr fontId="21" type="noConversion"/>
  </si>
  <si>
    <t>인</t>
    <phoneticPr fontId="12" type="noConversion"/>
  </si>
  <si>
    <t>건</t>
    <phoneticPr fontId="12" type="noConversion"/>
  </si>
  <si>
    <t>구분</t>
    <phoneticPr fontId="12" type="noConversion"/>
  </si>
  <si>
    <t>과    목</t>
    <phoneticPr fontId="12" type="noConversion"/>
  </si>
  <si>
    <t>예 산 액</t>
    <phoneticPr fontId="12" type="noConversion"/>
  </si>
  <si>
    <t>기정예산액</t>
    <phoneticPr fontId="12" type="noConversion"/>
  </si>
  <si>
    <t>추경예산액</t>
    <phoneticPr fontId="12" type="noConversion"/>
  </si>
  <si>
    <t>비 고</t>
  </si>
  <si>
    <t>구성비(%)</t>
    <phoneticPr fontId="12" type="noConversion"/>
  </si>
  <si>
    <t>구성비(%)</t>
    <phoneticPr fontId="12" type="noConversion"/>
  </si>
  <si>
    <t>증 감 액</t>
  </si>
  <si>
    <t>증감율(%)</t>
    <phoneticPr fontId="12" type="noConversion"/>
  </si>
  <si>
    <t>-</t>
    <phoneticPr fontId="12" type="noConversion"/>
  </si>
  <si>
    <t>추경예산액</t>
    <phoneticPr fontId="12" type="noConversion"/>
  </si>
  <si>
    <r>
      <t>사업자인증평가 및 사후관리(20</t>
    </r>
    <r>
      <rPr>
        <sz val="11"/>
        <rFont val="돋움"/>
        <family val="3"/>
        <charset val="129"/>
      </rPr>
      <t>19</t>
    </r>
    <r>
      <rPr>
        <sz val="11"/>
        <rFont val="돋움"/>
        <family val="3"/>
        <charset val="129"/>
      </rPr>
      <t>)</t>
    </r>
    <phoneticPr fontId="19" type="Hiragana"/>
  </si>
  <si>
    <t>전문상담 및 현장코칭(2019)</t>
    <phoneticPr fontId="19" type="Hiragana"/>
  </si>
  <si>
    <r>
      <t>지역단위 안테나숍 운영(20</t>
    </r>
    <r>
      <rPr>
        <sz val="11"/>
        <rFont val="돋움"/>
        <family val="3"/>
        <charset val="129"/>
      </rPr>
      <t>19</t>
    </r>
    <r>
      <rPr>
        <sz val="11"/>
        <rFont val="돋움"/>
        <family val="3"/>
        <charset val="129"/>
      </rPr>
      <t>)</t>
    </r>
    <phoneticPr fontId="19" type="Hiragana"/>
  </si>
  <si>
    <r>
      <t>유통채널 판매플랫폼 구축(20</t>
    </r>
    <r>
      <rPr>
        <sz val="11"/>
        <rFont val="돋움"/>
        <family val="3"/>
        <charset val="129"/>
      </rPr>
      <t>19</t>
    </r>
    <r>
      <rPr>
        <sz val="11"/>
        <rFont val="돋움"/>
        <family val="3"/>
        <charset val="129"/>
      </rPr>
      <t>)</t>
    </r>
    <phoneticPr fontId="19" type="Hiragana"/>
  </si>
  <si>
    <t>농촌산업화 기획평가체계 구축(2019)</t>
    <phoneticPr fontId="19" type="Hiragana"/>
  </si>
  <si>
    <t>6차산업 제품 판로지원 사업(2019)</t>
    <phoneticPr fontId="19" type="Hiragana"/>
  </si>
  <si>
    <t>(2018) 농촌산업화 기획평가체계 구축</t>
    <phoneticPr fontId="12" type="noConversion"/>
  </si>
  <si>
    <t xml:space="preserve"> (2018) 사업자 인증평가 및 사후관리</t>
    <phoneticPr fontId="12" type="noConversion"/>
  </si>
  <si>
    <t xml:space="preserve"> (2018) 전문상담 및 현장코칭</t>
    <phoneticPr fontId="12" type="noConversion"/>
  </si>
  <si>
    <t xml:space="preserve"> (2018) 지역단위 안테나숍 운영</t>
    <phoneticPr fontId="12" type="noConversion"/>
  </si>
  <si>
    <r>
      <t>사업자인증평가 및 사후관리(2020</t>
    </r>
    <r>
      <rPr>
        <sz val="11"/>
        <rFont val="돋움"/>
        <family val="3"/>
        <charset val="129"/>
      </rPr>
      <t>)</t>
    </r>
    <phoneticPr fontId="19" type="Hiragana"/>
  </si>
  <si>
    <t>전문상담 및 현장코칭(2020)</t>
    <phoneticPr fontId="19" type="Hiragana"/>
  </si>
  <si>
    <r>
      <t>지역단위 안테나숍 운영(2020</t>
    </r>
    <r>
      <rPr>
        <sz val="11"/>
        <rFont val="돋움"/>
        <family val="3"/>
        <charset val="129"/>
      </rPr>
      <t>)</t>
    </r>
    <phoneticPr fontId="19" type="Hiragana"/>
  </si>
  <si>
    <r>
      <t>유통채널 판매플랫폼 구축(2020</t>
    </r>
    <r>
      <rPr>
        <sz val="11"/>
        <rFont val="돋움"/>
        <family val="3"/>
        <charset val="129"/>
      </rPr>
      <t>)</t>
    </r>
    <phoneticPr fontId="19" type="Hiragana"/>
  </si>
  <si>
    <t>6차산업 제품 판로지원 사업(2020)</t>
    <phoneticPr fontId="19" type="Hiragana"/>
  </si>
  <si>
    <t>농촌산업화 기획평가체계 구축(2020)</t>
    <phoneticPr fontId="19" type="Hiragana"/>
  </si>
  <si>
    <r>
      <t>○ 반납금</t>
    </r>
    <r>
      <rPr>
        <sz val="11"/>
        <rFont val="돋움"/>
        <family val="3"/>
        <charset val="129"/>
      </rPr>
      <t xml:space="preserve"> 감액</t>
    </r>
    <phoneticPr fontId="19" type="Hiragana"/>
  </si>
  <si>
    <t>○ 국비보조금 사용잔액 증액</t>
    <phoneticPr fontId="19" type="Hiragana"/>
  </si>
  <si>
    <t>이월금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</si>
</sst>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176" formatCode="0.0_);[Red]\(0.0\)"/>
    <numFmt numFmtId="177" formatCode="0.0%"/>
    <numFmt numFmtId="178" formatCode="#,##0;&quot;△&quot;#,##0;0;"/>
    <numFmt numFmtId="179" formatCode="0.0"/>
    <numFmt numFmtId="180" formatCode="#,##0\ &quot;원&quot;"/>
    <numFmt numFmtId="181" formatCode="#,##0&quot;원&quot;"/>
    <numFmt numFmtId="182" formatCode="[Blue]#,##0.0;[Red]&quot;△&quot;#,##0.0;\-"/>
    <numFmt numFmtId="183" formatCode="[Blue]#,##0.0;[Red]&quot;△&quot;#,##0.0;0.0;"/>
    <numFmt numFmtId="184" formatCode="[Blue]#,##0;[Red]\△#,##0;\-;"/>
    <numFmt numFmtId="185" formatCode="0_);[Red]\(0\)"/>
    <numFmt numFmtId="186" formatCode="[Blue]#,##0.00;[Red]&quot;△&quot;#,##0.00;\-"/>
    <numFmt numFmtId="187" formatCode="[Blue]#,##0;[Red]&quot;△&quot;#,##0;\-"/>
    <numFmt numFmtId="188" formatCode="[Blue]#,##0;[Red]\△#,##0;0"/>
  </numFmts>
  <fonts count="6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36"/>
      <name val="돋움"/>
      <family val="3"/>
      <charset val="129"/>
    </font>
    <font>
      <sz val="10"/>
      <name val="돋움"/>
      <family val="3"/>
      <charset val="129"/>
    </font>
    <font>
      <b/>
      <sz val="16"/>
      <name val="돋움"/>
      <family val="3"/>
      <charset val="129"/>
    </font>
    <font>
      <sz val="11"/>
      <name val="새굴림"/>
      <family val="1"/>
      <charset val="129"/>
    </font>
    <font>
      <sz val="11"/>
      <color indexed="8"/>
      <name val="맑은 고딕"/>
      <family val="3"/>
      <charset val="129"/>
    </font>
    <font>
      <sz val="11"/>
      <color indexed="8"/>
      <name val="새굴림"/>
      <family val="1"/>
      <charset val="129"/>
    </font>
    <font>
      <sz val="11"/>
      <name val="돋움"/>
      <family val="3"/>
      <charset val="129"/>
    </font>
    <font>
      <b/>
      <sz val="24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새굴림"/>
      <family val="1"/>
      <charset val="129"/>
    </font>
    <font>
      <sz val="9"/>
      <color indexed="8"/>
      <name val="굴림체"/>
      <family val="3"/>
      <charset val="129"/>
    </font>
    <font>
      <b/>
      <sz val="28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sz val="11"/>
      <color rgb="FF000000"/>
      <name val="돋움"/>
      <family val="3"/>
      <charset val="129"/>
    </font>
    <font>
      <b/>
      <sz val="11"/>
      <color rgb="FF000000"/>
      <name val="돋움"/>
      <family val="3"/>
      <charset val="129"/>
    </font>
    <font>
      <sz val="11"/>
      <name val="함초롬바탕"/>
      <family val="1"/>
      <charset val="129"/>
    </font>
    <font>
      <sz val="11"/>
      <color theme="1"/>
      <name val="돋움"/>
      <family val="3"/>
      <charset val="129"/>
    </font>
    <font>
      <b/>
      <sz val="18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새굴림"/>
      <family val="1"/>
      <charset val="129"/>
    </font>
    <font>
      <b/>
      <sz val="11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1"/>
      <color indexed="8"/>
      <name val="돋움"/>
      <family val="3"/>
      <charset val="129"/>
    </font>
    <font>
      <b/>
      <sz val="9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/>
      <top style="thin">
        <color theme="1"/>
      </top>
      <bottom style="hair">
        <color rgb="FF000000"/>
      </bottom>
      <diagonal/>
    </border>
    <border>
      <left/>
      <right/>
      <top style="thin">
        <color theme="1"/>
      </top>
      <bottom style="hair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medium">
        <color rgb="FF000000"/>
      </right>
      <top style="thin">
        <color auto="1"/>
      </top>
      <bottom style="thin">
        <color indexed="64"/>
      </bottom>
      <diagonal/>
    </border>
    <border>
      <left style="medium">
        <color rgb="FF000000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thin">
        <color theme="0" tint="-0.499984740745262"/>
      </right>
      <top style="medium">
        <color rgb="FF000000"/>
      </top>
      <bottom style="thin">
        <color auto="1"/>
      </bottom>
      <diagonal/>
    </border>
    <border>
      <left style="thin">
        <color theme="0" tint="-0.499984740745262"/>
      </left>
      <right style="thin">
        <color indexed="64"/>
      </right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12">
    <xf numFmtId="0" fontId="0" fillId="0" borderId="0">
      <alignment vertical="center"/>
    </xf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9" fillId="0" borderId="0"/>
    <xf numFmtId="0" fontId="23" fillId="0" borderId="0"/>
    <xf numFmtId="0" fontId="10" fillId="0" borderId="0">
      <alignment vertical="center"/>
    </xf>
    <xf numFmtId="0" fontId="23" fillId="0" borderId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26" fillId="0" borderId="0"/>
    <xf numFmtId="41" fontId="26" fillId="0" borderId="0" applyFont="0" applyFill="0" applyBorder="0" applyAlignment="0" applyProtection="0"/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1" borderId="172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1" fillId="13" borderId="176" applyNumberFormat="0" applyFon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2" borderId="17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6" fillId="0" borderId="174" applyNumberFormat="0" applyFill="0" applyAlignment="0" applyProtection="0">
      <alignment vertical="center"/>
    </xf>
    <xf numFmtId="0" fontId="38" fillId="0" borderId="177" applyNumberFormat="0" applyFill="0" applyAlignment="0" applyProtection="0">
      <alignment vertical="center"/>
    </xf>
    <xf numFmtId="0" fontId="47" fillId="10" borderId="172" applyNumberFormat="0" applyAlignment="0" applyProtection="0">
      <alignment vertical="center"/>
    </xf>
    <xf numFmtId="0" fontId="48" fillId="0" borderId="169" applyNumberFormat="0" applyFill="0" applyAlignment="0" applyProtection="0">
      <alignment vertical="center"/>
    </xf>
    <xf numFmtId="0" fontId="49" fillId="0" borderId="170" applyNumberFormat="0" applyFill="0" applyAlignment="0" applyProtection="0">
      <alignment vertical="center"/>
    </xf>
    <xf numFmtId="0" fontId="50" fillId="0" borderId="1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11" borderId="173" applyNumberFormat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23" fillId="0" borderId="0"/>
    <xf numFmtId="0" fontId="19" fillId="0" borderId="0"/>
    <xf numFmtId="0" fontId="25" fillId="0" borderId="0">
      <alignment vertical="center"/>
    </xf>
    <xf numFmtId="0" fontId="19" fillId="0" borderId="0"/>
    <xf numFmtId="0" fontId="25" fillId="0" borderId="0">
      <alignment vertical="center"/>
    </xf>
    <xf numFmtId="0" fontId="25" fillId="0" borderId="0">
      <alignment vertical="center"/>
    </xf>
    <xf numFmtId="0" fontId="55" fillId="0" borderId="0">
      <alignment vertical="center"/>
    </xf>
    <xf numFmtId="0" fontId="19" fillId="0" borderId="0"/>
    <xf numFmtId="0" fontId="5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25" fillId="0" borderId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1" fontId="29" fillId="0" borderId="0" xfId="3" applyFont="1">
      <alignment vertical="center"/>
    </xf>
    <xf numFmtId="9" fontId="29" fillId="0" borderId="0" xfId="3" applyNumberFormat="1" applyFont="1">
      <alignment vertical="center"/>
    </xf>
    <xf numFmtId="9" fontId="29" fillId="2" borderId="0" xfId="3" applyNumberFormat="1" applyFont="1" applyFill="1">
      <alignment vertical="center"/>
    </xf>
    <xf numFmtId="183" fontId="27" fillId="0" borderId="76" xfId="5" applyNumberFormat="1" applyFont="1" applyFill="1" applyBorder="1" applyAlignment="1">
      <alignment vertical="center"/>
    </xf>
    <xf numFmtId="41" fontId="27" fillId="0" borderId="81" xfId="5" applyFont="1" applyFill="1" applyBorder="1" applyAlignment="1">
      <alignment vertical="center"/>
    </xf>
    <xf numFmtId="183" fontId="27" fillId="0" borderId="82" xfId="5" applyNumberFormat="1" applyFont="1" applyFill="1" applyBorder="1" applyAlignment="1">
      <alignment vertical="center"/>
    </xf>
    <xf numFmtId="184" fontId="27" fillId="0" borderId="91" xfId="5" applyNumberFormat="1" applyFont="1" applyFill="1" applyBorder="1" applyAlignment="1">
      <alignment vertical="center"/>
    </xf>
    <xf numFmtId="179" fontId="27" fillId="0" borderId="92" xfId="2" applyNumberFormat="1" applyFont="1" applyFill="1" applyBorder="1" applyAlignment="1">
      <alignment horizontal="center" vertical="center"/>
    </xf>
    <xf numFmtId="41" fontId="27" fillId="0" borderId="91" xfId="5" applyFont="1" applyFill="1" applyBorder="1" applyAlignment="1">
      <alignment vertical="center"/>
    </xf>
    <xf numFmtId="0" fontId="27" fillId="0" borderId="93" xfId="2" applyNumberFormat="1" applyFont="1" applyFill="1" applyBorder="1" applyAlignment="1">
      <alignment horizontal="center" vertical="center"/>
    </xf>
    <xf numFmtId="41" fontId="27" fillId="0" borderId="44" xfId="5" applyFont="1" applyFill="1" applyBorder="1" applyAlignment="1">
      <alignment vertical="center"/>
    </xf>
    <xf numFmtId="184" fontId="27" fillId="0" borderId="85" xfId="5" applyNumberFormat="1" applyFont="1" applyFill="1" applyBorder="1" applyAlignment="1">
      <alignment vertical="center"/>
    </xf>
    <xf numFmtId="41" fontId="27" fillId="0" borderId="85" xfId="5" applyFont="1" applyFill="1" applyBorder="1" applyAlignment="1">
      <alignment vertical="center"/>
    </xf>
    <xf numFmtId="0" fontId="30" fillId="0" borderId="0" xfId="82" applyFont="1" applyAlignment="1">
      <alignment vertical="center"/>
    </xf>
    <xf numFmtId="41" fontId="28" fillId="6" borderId="104" xfId="5" applyFont="1" applyFill="1" applyBorder="1" applyAlignment="1">
      <alignment horizontal="center" vertical="center"/>
    </xf>
    <xf numFmtId="176" fontId="28" fillId="6" borderId="105" xfId="5" applyNumberFormat="1" applyFont="1" applyFill="1" applyBorder="1" applyAlignment="1">
      <alignment horizontal="center" vertical="center"/>
    </xf>
    <xf numFmtId="184" fontId="28" fillId="6" borderId="106" xfId="5" applyNumberFormat="1" applyFont="1" applyFill="1" applyBorder="1" applyAlignment="1">
      <alignment vertical="center"/>
    </xf>
    <xf numFmtId="185" fontId="28" fillId="6" borderId="107" xfId="5" applyNumberFormat="1" applyFont="1" applyFill="1" applyBorder="1" applyAlignment="1">
      <alignment horizontal="center" vertical="center"/>
    </xf>
    <xf numFmtId="41" fontId="28" fillId="6" borderId="107" xfId="5" applyFont="1" applyFill="1" applyBorder="1" applyAlignment="1">
      <alignment horizontal="center" vertical="center"/>
    </xf>
    <xf numFmtId="185" fontId="28" fillId="6" borderId="108" xfId="5" applyNumberFormat="1" applyFont="1" applyFill="1" applyBorder="1" applyAlignment="1">
      <alignment horizontal="center" vertical="center"/>
    </xf>
    <xf numFmtId="0" fontId="28" fillId="6" borderId="109" xfId="82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14" fillId="0" borderId="0" xfId="83" applyFont="1" applyAlignment="1">
      <alignment horizontal="center" vertical="center"/>
    </xf>
    <xf numFmtId="183" fontId="19" fillId="0" borderId="0" xfId="83" applyNumberFormat="1" applyFont="1" applyAlignment="1">
      <alignment vertical="center"/>
    </xf>
    <xf numFmtId="0" fontId="19" fillId="0" borderId="0" xfId="83" applyFont="1" applyAlignment="1">
      <alignment vertical="center"/>
    </xf>
    <xf numFmtId="177" fontId="19" fillId="0" borderId="0" xfId="2" applyNumberFormat="1" applyFont="1" applyAlignment="1">
      <alignment vertical="center"/>
    </xf>
    <xf numFmtId="177" fontId="19" fillId="0" borderId="0" xfId="2" applyNumberFormat="1" applyFont="1" applyAlignment="1">
      <alignment horizontal="center" vertical="center"/>
    </xf>
    <xf numFmtId="0" fontId="19" fillId="0" borderId="0" xfId="83" applyFont="1" applyAlignment="1">
      <alignment horizontal="center" vertical="center"/>
    </xf>
    <xf numFmtId="177" fontId="15" fillId="0" borderId="0" xfId="2" applyNumberFormat="1" applyFont="1" applyAlignment="1">
      <alignment horizontal="center" vertical="center" wrapText="1"/>
    </xf>
    <xf numFmtId="0" fontId="15" fillId="0" borderId="0" xfId="83" applyFont="1" applyAlignment="1">
      <alignment vertical="center" wrapText="1"/>
    </xf>
    <xf numFmtId="0" fontId="15" fillId="0" borderId="0" xfId="83" applyFont="1" applyAlignment="1">
      <alignment horizontal="center" vertical="center" wrapText="1"/>
    </xf>
    <xf numFmtId="0" fontId="31" fillId="0" borderId="0" xfId="83" applyFont="1" applyAlignment="1">
      <alignment vertical="center"/>
    </xf>
    <xf numFmtId="0" fontId="19" fillId="0" borderId="0" xfId="83">
      <alignment vertical="center"/>
    </xf>
    <xf numFmtId="0" fontId="19" fillId="0" borderId="0" xfId="83" applyAlignment="1">
      <alignment horizontal="center" vertical="center"/>
    </xf>
    <xf numFmtId="183" fontId="28" fillId="6" borderId="121" xfId="5" applyNumberFormat="1" applyFont="1" applyFill="1" applyBorder="1" applyAlignment="1">
      <alignment horizontal="center" vertical="center"/>
    </xf>
    <xf numFmtId="186" fontId="19" fillId="0" borderId="0" xfId="83" applyNumberFormat="1" applyFont="1">
      <alignment vertical="center"/>
    </xf>
    <xf numFmtId="2" fontId="19" fillId="0" borderId="0" xfId="83" applyNumberFormat="1" applyFont="1">
      <alignment vertical="center"/>
    </xf>
    <xf numFmtId="41" fontId="30" fillId="0" borderId="0" xfId="5" applyFont="1">
      <alignment vertical="center"/>
    </xf>
    <xf numFmtId="2" fontId="30" fillId="0" borderId="0" xfId="5" applyNumberFormat="1" applyFont="1">
      <alignment vertical="center"/>
    </xf>
    <xf numFmtId="176" fontId="19" fillId="0" borderId="0" xfId="83" applyNumberFormat="1" applyFont="1">
      <alignment vertical="center"/>
    </xf>
    <xf numFmtId="0" fontId="28" fillId="0" borderId="34" xfId="82" applyFont="1" applyFill="1" applyBorder="1" applyAlignment="1">
      <alignment horizontal="center" vertical="center"/>
    </xf>
    <xf numFmtId="41" fontId="28" fillId="4" borderId="11" xfId="89" applyFont="1" applyFill="1" applyBorder="1" applyAlignment="1">
      <alignment horizontal="center" vertical="center"/>
    </xf>
    <xf numFmtId="0" fontId="28" fillId="4" borderId="149" xfId="82" applyFont="1" applyFill="1" applyBorder="1" applyAlignment="1">
      <alignment horizontal="center" vertical="center"/>
    </xf>
    <xf numFmtId="0" fontId="28" fillId="4" borderId="14" xfId="82" applyFont="1" applyFill="1" applyBorder="1" applyAlignment="1">
      <alignment horizontal="center" vertical="center"/>
    </xf>
    <xf numFmtId="0" fontId="28" fillId="4" borderId="70" xfId="82" applyFont="1" applyFill="1" applyBorder="1" applyAlignment="1">
      <alignment horizontal="center" vertical="center"/>
    </xf>
    <xf numFmtId="0" fontId="30" fillId="4" borderId="0" xfId="82" applyFont="1" applyFill="1" applyAlignment="1">
      <alignment vertical="center"/>
    </xf>
    <xf numFmtId="0" fontId="30" fillId="4" borderId="0" xfId="82" applyFont="1" applyFill="1" applyAlignment="1">
      <alignment horizontal="right"/>
    </xf>
    <xf numFmtId="41" fontId="30" fillId="4" borderId="0" xfId="89" applyFont="1" applyFill="1" applyAlignment="1">
      <alignment vertical="center"/>
    </xf>
    <xf numFmtId="0" fontId="36" fillId="4" borderId="0" xfId="82" applyFont="1" applyFill="1" applyAlignment="1">
      <alignment horizontal="left" vertical="center"/>
    </xf>
    <xf numFmtId="41" fontId="30" fillId="4" borderId="0" xfId="82" applyNumberFormat="1" applyFont="1" applyFill="1" applyAlignment="1">
      <alignment vertical="center"/>
    </xf>
    <xf numFmtId="41" fontId="30" fillId="4" borderId="0" xfId="89" applyFont="1" applyFill="1" applyBorder="1" applyAlignment="1">
      <alignment vertical="center"/>
    </xf>
    <xf numFmtId="41" fontId="28" fillId="4" borderId="0" xfId="89" applyFont="1" applyFill="1" applyBorder="1" applyAlignment="1">
      <alignment horizontal="center" vertical="center"/>
    </xf>
    <xf numFmtId="41" fontId="19" fillId="0" borderId="7" xfId="87" applyFont="1" applyFill="1" applyBorder="1" applyAlignment="1">
      <alignment horizontal="center" vertical="center" wrapText="1"/>
    </xf>
    <xf numFmtId="41" fontId="19" fillId="0" borderId="0" xfId="87" applyFont="1" applyFill="1" applyBorder="1" applyAlignment="1">
      <alignment horizontal="center" vertical="center" wrapText="1"/>
    </xf>
    <xf numFmtId="41" fontId="19" fillId="0" borderId="38" xfId="87" applyFont="1" applyFill="1" applyBorder="1" applyAlignment="1">
      <alignment vertical="center" wrapText="1"/>
    </xf>
    <xf numFmtId="0" fontId="30" fillId="0" borderId="0" xfId="82" applyFont="1" applyFill="1" applyBorder="1">
      <alignment vertical="center"/>
    </xf>
    <xf numFmtId="41" fontId="19" fillId="0" borderId="129" xfId="87" applyFont="1" applyFill="1" applyBorder="1" applyAlignment="1">
      <alignment vertical="center" wrapText="1"/>
    </xf>
    <xf numFmtId="187" fontId="19" fillId="0" borderId="83" xfId="87" applyNumberFormat="1" applyFont="1" applyFill="1" applyBorder="1" applyAlignment="1">
      <alignment vertical="center"/>
    </xf>
    <xf numFmtId="41" fontId="19" fillId="0" borderId="83" xfId="87" applyFont="1" applyFill="1" applyBorder="1" applyAlignment="1">
      <alignment horizontal="center" vertical="center" wrapText="1"/>
    </xf>
    <xf numFmtId="41" fontId="19" fillId="0" borderId="141" xfId="87" applyFont="1" applyFill="1" applyBorder="1" applyAlignment="1">
      <alignment vertical="center" wrapText="1"/>
    </xf>
    <xf numFmtId="180" fontId="19" fillId="0" borderId="141" xfId="87" applyNumberFormat="1" applyFont="1" applyFill="1" applyBorder="1" applyAlignment="1">
      <alignment horizontal="right" vertical="center" wrapText="1"/>
    </xf>
    <xf numFmtId="41" fontId="19" fillId="0" borderId="141" xfId="87" applyFont="1" applyFill="1" applyBorder="1" applyAlignment="1">
      <alignment vertical="center"/>
    </xf>
    <xf numFmtId="187" fontId="19" fillId="0" borderId="10" xfId="87" applyNumberFormat="1" applyFont="1" applyFill="1" applyBorder="1" applyAlignment="1">
      <alignment vertical="center"/>
    </xf>
    <xf numFmtId="41" fontId="19" fillId="0" borderId="142" xfId="87" applyNumberFormat="1" applyFont="1" applyFill="1" applyBorder="1" applyAlignment="1">
      <alignment horizontal="center" vertical="center" wrapText="1"/>
    </xf>
    <xf numFmtId="180" fontId="19" fillId="0" borderId="0" xfId="87" applyNumberFormat="1" applyFont="1" applyFill="1" applyBorder="1" applyAlignment="1">
      <alignment horizontal="right" vertical="center" wrapText="1"/>
    </xf>
    <xf numFmtId="41" fontId="19" fillId="0" borderId="0" xfId="87" applyFont="1" applyFill="1" applyBorder="1" applyAlignment="1">
      <alignment vertical="center"/>
    </xf>
    <xf numFmtId="187" fontId="19" fillId="0" borderId="39" xfId="87" applyNumberFormat="1" applyFont="1" applyFill="1" applyBorder="1" applyAlignment="1">
      <alignment vertical="center"/>
    </xf>
    <xf numFmtId="41" fontId="19" fillId="0" borderId="34" xfId="87" applyFont="1" applyFill="1" applyBorder="1" applyAlignment="1">
      <alignment vertical="center"/>
    </xf>
    <xf numFmtId="41" fontId="19" fillId="0" borderId="11" xfId="87" applyFont="1" applyFill="1" applyBorder="1" applyAlignment="1">
      <alignment horizontal="center" vertical="center" wrapText="1"/>
    </xf>
    <xf numFmtId="41" fontId="19" fillId="0" borderId="39" xfId="87" applyFont="1" applyFill="1" applyBorder="1" applyAlignment="1">
      <alignment horizontal="center" vertical="center" wrapText="1"/>
    </xf>
    <xf numFmtId="41" fontId="30" fillId="0" borderId="0" xfId="87" applyFont="1" applyFill="1" applyBorder="1" applyAlignment="1">
      <alignment vertical="center"/>
    </xf>
    <xf numFmtId="180" fontId="19" fillId="0" borderId="34" xfId="87" applyNumberFormat="1" applyFont="1" applyFill="1" applyBorder="1" applyAlignment="1">
      <alignment horizontal="right" vertical="center" wrapText="1"/>
    </xf>
    <xf numFmtId="41" fontId="30" fillId="0" borderId="0" xfId="87" applyNumberFormat="1" applyFont="1" applyFill="1" applyBorder="1" applyAlignment="1">
      <alignment vertical="center"/>
    </xf>
    <xf numFmtId="41" fontId="19" fillId="0" borderId="162" xfId="104" applyFont="1" applyFill="1" applyBorder="1" applyAlignment="1">
      <alignment vertical="center" wrapText="1"/>
    </xf>
    <xf numFmtId="41" fontId="19" fillId="0" borderId="162" xfId="104" applyFont="1" applyFill="1" applyBorder="1" applyAlignment="1">
      <alignment horizontal="center" vertical="center" wrapText="1"/>
    </xf>
    <xf numFmtId="180" fontId="19" fillId="0" borderId="162" xfId="104" applyNumberFormat="1" applyFont="1" applyFill="1" applyBorder="1" applyAlignment="1">
      <alignment horizontal="center" vertical="center" wrapText="1"/>
    </xf>
    <xf numFmtId="180" fontId="19" fillId="0" borderId="34" xfId="87" applyNumberFormat="1" applyFont="1" applyFill="1" applyBorder="1" applyAlignment="1">
      <alignment vertical="center" wrapText="1"/>
    </xf>
    <xf numFmtId="187" fontId="19" fillId="0" borderId="60" xfId="87" applyNumberFormat="1" applyFont="1" applyFill="1" applyBorder="1" applyAlignment="1">
      <alignment vertical="center"/>
    </xf>
    <xf numFmtId="41" fontId="19" fillId="0" borderId="34" xfId="87" applyNumberFormat="1" applyFont="1" applyFill="1" applyBorder="1" applyAlignment="1">
      <alignment horizontal="center" vertical="center" wrapText="1"/>
    </xf>
    <xf numFmtId="0" fontId="16" fillId="0" borderId="30" xfId="97" applyFont="1" applyFill="1" applyBorder="1" applyAlignment="1">
      <alignment vertical="center"/>
    </xf>
    <xf numFmtId="0" fontId="16" fillId="0" borderId="22" xfId="97" applyFont="1" applyFill="1" applyBorder="1" applyAlignment="1">
      <alignment vertical="center"/>
    </xf>
    <xf numFmtId="0" fontId="16" fillId="0" borderId="21" xfId="97" applyFont="1" applyFill="1" applyBorder="1" applyAlignment="1">
      <alignment vertical="center"/>
    </xf>
    <xf numFmtId="0" fontId="16" fillId="0" borderId="63" xfId="97" applyFont="1" applyFill="1" applyBorder="1" applyAlignment="1">
      <alignment vertical="center"/>
    </xf>
    <xf numFmtId="0" fontId="16" fillId="0" borderId="0" xfId="97" applyFont="1" applyFill="1" applyBorder="1" applyAlignment="1">
      <alignment vertical="center"/>
    </xf>
    <xf numFmtId="41" fontId="19" fillId="0" borderId="14" xfId="100" applyFont="1" applyFill="1" applyBorder="1" applyAlignment="1">
      <alignment horizontal="center" vertical="center" wrapText="1"/>
    </xf>
    <xf numFmtId="41" fontId="19" fillId="0" borderId="18" xfId="100" applyFont="1" applyFill="1" applyBorder="1" applyAlignment="1">
      <alignment horizontal="center" vertical="center"/>
    </xf>
    <xf numFmtId="41" fontId="19" fillId="0" borderId="17" xfId="100" applyFont="1" applyFill="1" applyBorder="1" applyAlignment="1">
      <alignment horizontal="right" vertical="center"/>
    </xf>
    <xf numFmtId="0" fontId="16" fillId="0" borderId="48" xfId="97" applyFont="1" applyFill="1" applyBorder="1" applyAlignment="1">
      <alignment vertical="center"/>
    </xf>
    <xf numFmtId="0" fontId="16" fillId="0" borderId="16" xfId="97" applyFont="1" applyFill="1" applyBorder="1" applyAlignment="1">
      <alignment vertical="center"/>
    </xf>
    <xf numFmtId="41" fontId="16" fillId="0" borderId="19" xfId="113" applyFont="1" applyFill="1" applyBorder="1" applyAlignment="1">
      <alignment horizontal="center" vertical="center" wrapText="1"/>
    </xf>
    <xf numFmtId="41" fontId="16" fillId="0" borderId="16" xfId="113" applyFont="1" applyFill="1" applyBorder="1" applyAlignment="1">
      <alignment horizontal="center" vertical="center"/>
    </xf>
    <xf numFmtId="41" fontId="16" fillId="0" borderId="17" xfId="113" applyFont="1" applyFill="1" applyBorder="1" applyAlignment="1">
      <alignment horizontal="center" vertical="center"/>
    </xf>
    <xf numFmtId="0" fontId="16" fillId="0" borderId="19" xfId="97" applyFont="1" applyFill="1" applyBorder="1" applyAlignment="1">
      <alignment horizontal="center" vertical="center"/>
    </xf>
    <xf numFmtId="0" fontId="16" fillId="0" borderId="15" xfId="97" applyFont="1" applyFill="1" applyBorder="1" applyAlignment="1">
      <alignment vertical="center"/>
    </xf>
    <xf numFmtId="0" fontId="16" fillId="0" borderId="14" xfId="97" applyFont="1" applyFill="1" applyBorder="1" applyAlignment="1">
      <alignment vertical="center"/>
    </xf>
    <xf numFmtId="0" fontId="16" fillId="0" borderId="18" xfId="97" applyFont="1" applyFill="1" applyBorder="1" applyAlignment="1">
      <alignment vertical="center"/>
    </xf>
    <xf numFmtId="0" fontId="16" fillId="0" borderId="20" xfId="97" applyFont="1" applyFill="1" applyBorder="1" applyAlignment="1">
      <alignment vertical="center"/>
    </xf>
    <xf numFmtId="0" fontId="16" fillId="0" borderId="102" xfId="97" applyFont="1" applyFill="1" applyBorder="1" applyAlignment="1">
      <alignment vertical="center"/>
    </xf>
    <xf numFmtId="41" fontId="19" fillId="0" borderId="29" xfId="104" applyFont="1" applyFill="1" applyBorder="1" applyAlignment="1">
      <alignment vertical="center" wrapText="1"/>
    </xf>
    <xf numFmtId="41" fontId="19" fillId="0" borderId="29" xfId="104" applyFont="1" applyFill="1" applyBorder="1" applyAlignment="1">
      <alignment horizontal="center" vertical="center" wrapText="1"/>
    </xf>
    <xf numFmtId="180" fontId="19" fillId="0" borderId="29" xfId="104" applyNumberFormat="1" applyFont="1" applyFill="1" applyBorder="1" applyAlignment="1">
      <alignment horizontal="center" vertical="center" wrapText="1"/>
    </xf>
    <xf numFmtId="0" fontId="16" fillId="0" borderId="61" xfId="97" applyFont="1" applyFill="1" applyBorder="1" applyAlignment="1">
      <alignment vertical="center"/>
    </xf>
    <xf numFmtId="0" fontId="16" fillId="0" borderId="19" xfId="97" applyFont="1" applyFill="1" applyBorder="1" applyAlignment="1">
      <alignment vertical="center"/>
    </xf>
    <xf numFmtId="0" fontId="16" fillId="0" borderId="159" xfId="97" applyFont="1" applyFill="1" applyBorder="1" applyAlignment="1">
      <alignment vertical="center"/>
    </xf>
    <xf numFmtId="0" fontId="16" fillId="0" borderId="132" xfId="97" applyFont="1" applyFill="1" applyBorder="1" applyAlignment="1">
      <alignment vertical="center"/>
    </xf>
    <xf numFmtId="0" fontId="16" fillId="0" borderId="158" xfId="97" applyFont="1" applyFill="1" applyBorder="1" applyAlignment="1">
      <alignment vertical="center"/>
    </xf>
    <xf numFmtId="0" fontId="16" fillId="0" borderId="37" xfId="97" applyFont="1" applyFill="1" applyBorder="1" applyAlignment="1">
      <alignment vertical="center"/>
    </xf>
    <xf numFmtId="0" fontId="16" fillId="0" borderId="79" xfId="97" applyFont="1" applyFill="1" applyBorder="1" applyAlignment="1">
      <alignment vertical="center"/>
    </xf>
    <xf numFmtId="0" fontId="19" fillId="0" borderId="59" xfId="0" applyFont="1" applyFill="1" applyBorder="1" applyAlignment="1">
      <alignment horizontal="left" vertical="center" shrinkToFit="1"/>
    </xf>
    <xf numFmtId="0" fontId="16" fillId="0" borderId="165" xfId="97" applyFont="1" applyFill="1" applyBorder="1" applyAlignment="1">
      <alignment vertical="center"/>
    </xf>
    <xf numFmtId="0" fontId="16" fillId="0" borderId="24" xfId="97" applyFont="1" applyFill="1" applyBorder="1" applyAlignment="1">
      <alignment vertical="center"/>
    </xf>
    <xf numFmtId="0" fontId="16" fillId="0" borderId="155" xfId="97" applyFont="1" applyFill="1" applyBorder="1" applyAlignment="1">
      <alignment vertical="center"/>
    </xf>
    <xf numFmtId="180" fontId="19" fillId="0" borderId="0" xfId="87" applyNumberFormat="1" applyFont="1" applyFill="1" applyBorder="1" applyAlignment="1">
      <alignment vertical="center" wrapText="1"/>
    </xf>
    <xf numFmtId="41" fontId="19" fillId="0" borderId="0" xfId="87" applyFont="1" applyFill="1" applyBorder="1" applyAlignment="1">
      <alignment horizontal="center" vertical="center"/>
    </xf>
    <xf numFmtId="0" fontId="30" fillId="0" borderId="0" xfId="82" applyFont="1" applyFill="1" applyBorder="1" applyAlignment="1">
      <alignment horizontal="left" vertical="center"/>
    </xf>
    <xf numFmtId="0" fontId="30" fillId="0" borderId="0" xfId="82" applyFont="1" applyFill="1" applyBorder="1" applyAlignment="1">
      <alignment vertical="center"/>
    </xf>
    <xf numFmtId="0" fontId="30" fillId="0" borderId="0" xfId="82" applyFont="1" applyFill="1" applyBorder="1" applyAlignment="1">
      <alignment horizontal="center" vertical="center"/>
    </xf>
    <xf numFmtId="188" fontId="30" fillId="0" borderId="0" xfId="87" applyNumberFormat="1" applyFont="1" applyFill="1" applyBorder="1" applyAlignment="1">
      <alignment vertical="center"/>
    </xf>
    <xf numFmtId="41" fontId="30" fillId="0" borderId="0" xfId="87" applyFont="1" applyFill="1" applyBorder="1" applyAlignment="1">
      <alignment horizontal="right" vertical="center"/>
    </xf>
    <xf numFmtId="41" fontId="28" fillId="0" borderId="0" xfId="87" applyFont="1" applyFill="1" applyBorder="1" applyAlignment="1">
      <alignment horizontal="center" vertical="center" wrapText="1"/>
    </xf>
    <xf numFmtId="0" fontId="36" fillId="0" borderId="0" xfId="82" applyFont="1" applyFill="1" applyBorder="1" applyAlignment="1">
      <alignment horizontal="left" vertical="center"/>
    </xf>
    <xf numFmtId="0" fontId="34" fillId="0" borderId="138" xfId="83" applyFont="1" applyFill="1" applyBorder="1" applyAlignment="1">
      <alignment horizontal="center" vertical="center"/>
    </xf>
    <xf numFmtId="41" fontId="28" fillId="5" borderId="10" xfId="490" applyFont="1" applyFill="1" applyBorder="1" applyAlignment="1">
      <alignment horizontal="center" vertical="center"/>
    </xf>
    <xf numFmtId="41" fontId="28" fillId="5" borderId="142" xfId="490" applyFont="1" applyFill="1" applyBorder="1" applyAlignment="1">
      <alignment horizontal="center" vertical="center"/>
    </xf>
    <xf numFmtId="41" fontId="28" fillId="5" borderId="45" xfId="138" applyFont="1" applyFill="1" applyBorder="1" applyAlignment="1">
      <alignment horizontal="center" vertical="center"/>
    </xf>
    <xf numFmtId="177" fontId="28" fillId="5" borderId="188" xfId="2" applyNumberFormat="1" applyFont="1" applyFill="1" applyBorder="1" applyAlignment="1">
      <alignment horizontal="center" vertical="center"/>
    </xf>
    <xf numFmtId="41" fontId="28" fillId="5" borderId="187" xfId="138" applyFont="1" applyFill="1" applyBorder="1" applyAlignment="1">
      <alignment horizontal="center" vertical="center"/>
    </xf>
    <xf numFmtId="0" fontId="28" fillId="5" borderId="188" xfId="2" applyNumberFormat="1" applyFont="1" applyFill="1" applyBorder="1" applyAlignment="1">
      <alignment horizontal="center" vertical="center"/>
    </xf>
    <xf numFmtId="0" fontId="28" fillId="5" borderId="34" xfId="2" applyNumberFormat="1" applyFont="1" applyFill="1" applyBorder="1" applyAlignment="1">
      <alignment horizontal="center" vertical="center"/>
    </xf>
    <xf numFmtId="41" fontId="28" fillId="5" borderId="112" xfId="138" applyFont="1" applyFill="1" applyBorder="1" applyAlignment="1">
      <alignment horizontal="center" vertical="center"/>
    </xf>
    <xf numFmtId="41" fontId="28" fillId="5" borderId="12" xfId="138" applyFont="1" applyFill="1" applyBorder="1" applyAlignment="1">
      <alignment horizontal="center" vertical="center"/>
    </xf>
    <xf numFmtId="0" fontId="0" fillId="0" borderId="0" xfId="0" applyFill="1">
      <alignment vertical="center"/>
    </xf>
    <xf numFmtId="186" fontId="57" fillId="38" borderId="84" xfId="83" applyNumberFormat="1" applyFont="1" applyFill="1" applyBorder="1" applyAlignment="1">
      <alignment horizontal="center" vertical="center" wrapText="1"/>
    </xf>
    <xf numFmtId="0" fontId="57" fillId="38" borderId="103" xfId="83" applyFont="1" applyFill="1" applyBorder="1" applyAlignment="1">
      <alignment horizontal="center" vertical="center" wrapText="1"/>
    </xf>
    <xf numFmtId="2" fontId="57" fillId="38" borderId="84" xfId="83" applyNumberFormat="1" applyFont="1" applyFill="1" applyBorder="1" applyAlignment="1">
      <alignment horizontal="center" vertical="center" wrapText="1"/>
    </xf>
    <xf numFmtId="179" fontId="57" fillId="38" borderId="182" xfId="83" applyNumberFormat="1" applyFont="1" applyFill="1" applyBorder="1" applyAlignment="1">
      <alignment horizontal="center" vertical="center" wrapText="1"/>
    </xf>
    <xf numFmtId="0" fontId="16" fillId="0" borderId="18" xfId="507" applyFont="1" applyFill="1" applyBorder="1" applyAlignment="1">
      <alignment vertical="center"/>
    </xf>
    <xf numFmtId="0" fontId="16" fillId="0" borderId="22" xfId="507" applyFont="1" applyFill="1" applyBorder="1" applyAlignment="1">
      <alignment vertical="center"/>
    </xf>
    <xf numFmtId="41" fontId="16" fillId="0" borderId="17" xfId="506" applyFont="1" applyFill="1" applyBorder="1" applyAlignment="1">
      <alignment horizontal="center" vertical="center"/>
    </xf>
    <xf numFmtId="0" fontId="16" fillId="0" borderId="16" xfId="507" applyFont="1" applyFill="1" applyBorder="1" applyAlignment="1">
      <alignment vertical="center"/>
    </xf>
    <xf numFmtId="0" fontId="16" fillId="0" borderId="48" xfId="507" applyFont="1" applyFill="1" applyBorder="1" applyAlignment="1">
      <alignment vertical="center"/>
    </xf>
    <xf numFmtId="0" fontId="19" fillId="0" borderId="17" xfId="0" applyFont="1" applyFill="1" applyBorder="1" applyAlignment="1">
      <alignment horizontal="left" vertical="center" shrinkToFit="1"/>
    </xf>
    <xf numFmtId="0" fontId="19" fillId="0" borderId="16" xfId="0" applyFont="1" applyFill="1" applyBorder="1" applyAlignment="1">
      <alignment horizontal="center" vertical="center" shrinkToFit="1"/>
    </xf>
    <xf numFmtId="41" fontId="19" fillId="0" borderId="17" xfId="505" applyFont="1" applyFill="1" applyBorder="1" applyAlignment="1">
      <alignment horizontal="right" vertical="center"/>
    </xf>
    <xf numFmtId="41" fontId="19" fillId="0" borderId="18" xfId="505" applyFont="1" applyFill="1" applyBorder="1" applyAlignment="1">
      <alignment horizontal="center" vertical="center"/>
    </xf>
    <xf numFmtId="41" fontId="19" fillId="0" borderId="14" xfId="505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shrinkToFit="1"/>
    </xf>
    <xf numFmtId="41" fontId="19" fillId="0" borderId="27" xfId="505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horizontal="left" vertical="center"/>
    </xf>
    <xf numFmtId="41" fontId="19" fillId="0" borderId="26" xfId="505" applyFont="1" applyFill="1" applyBorder="1" applyAlignment="1">
      <alignment vertical="center" wrapText="1"/>
    </xf>
    <xf numFmtId="41" fontId="19" fillId="0" borderId="26" xfId="505" applyFont="1" applyFill="1" applyBorder="1" applyAlignment="1">
      <alignment horizontal="center" vertical="center" wrapText="1"/>
    </xf>
    <xf numFmtId="0" fontId="16" fillId="0" borderId="0" xfId="507" applyFont="1" applyFill="1" applyBorder="1" applyAlignment="1">
      <alignment vertical="center"/>
    </xf>
    <xf numFmtId="0" fontId="19" fillId="0" borderId="20" xfId="0" applyFont="1" applyFill="1" applyBorder="1" applyAlignment="1">
      <alignment horizontal="left" vertical="center" shrinkToFit="1"/>
    </xf>
    <xf numFmtId="41" fontId="19" fillId="0" borderId="184" xfId="505" applyFont="1" applyFill="1" applyBorder="1" applyAlignment="1">
      <alignment horizontal="right" vertical="center"/>
    </xf>
    <xf numFmtId="0" fontId="16" fillId="0" borderId="34" xfId="507" applyFont="1" applyFill="1" applyBorder="1" applyAlignment="1">
      <alignment vertical="center"/>
    </xf>
    <xf numFmtId="0" fontId="19" fillId="0" borderId="33" xfId="0" applyFont="1" applyFill="1" applyBorder="1" applyAlignment="1">
      <alignment horizontal="left" vertical="center" shrinkToFit="1"/>
    </xf>
    <xf numFmtId="41" fontId="19" fillId="0" borderId="42" xfId="505" applyFont="1" applyFill="1" applyBorder="1" applyAlignment="1">
      <alignment vertical="center" wrapText="1"/>
    </xf>
    <xf numFmtId="41" fontId="19" fillId="0" borderId="42" xfId="505" applyFont="1" applyFill="1" applyBorder="1" applyAlignment="1">
      <alignment horizontal="center" vertical="center" wrapText="1"/>
    </xf>
    <xf numFmtId="41" fontId="19" fillId="0" borderId="40" xfId="508" applyFont="1" applyFill="1" applyBorder="1" applyAlignment="1">
      <alignment vertical="center" wrapText="1"/>
    </xf>
    <xf numFmtId="181" fontId="19" fillId="0" borderId="40" xfId="508" applyNumberFormat="1" applyFont="1" applyFill="1" applyBorder="1" applyAlignment="1">
      <alignment vertical="center" wrapText="1"/>
    </xf>
    <xf numFmtId="180" fontId="19" fillId="0" borderId="40" xfId="508" applyNumberFormat="1" applyFont="1" applyFill="1" applyBorder="1" applyAlignment="1">
      <alignment horizontal="center" vertical="center" wrapText="1"/>
    </xf>
    <xf numFmtId="41" fontId="19" fillId="0" borderId="40" xfId="508" applyFont="1" applyFill="1" applyBorder="1" applyAlignment="1">
      <alignment horizontal="center" vertical="center" wrapText="1"/>
    </xf>
    <xf numFmtId="41" fontId="37" fillId="0" borderId="40" xfId="508" applyFont="1" applyFill="1" applyBorder="1" applyAlignment="1">
      <alignment horizontal="center" vertical="center" wrapText="1"/>
    </xf>
    <xf numFmtId="0" fontId="16" fillId="0" borderId="35" xfId="507" applyFont="1" applyFill="1" applyBorder="1" applyAlignment="1">
      <alignment vertical="center"/>
    </xf>
    <xf numFmtId="0" fontId="33" fillId="0" borderId="155" xfId="507" applyFont="1" applyFill="1" applyBorder="1" applyAlignment="1">
      <alignment vertical="center"/>
    </xf>
    <xf numFmtId="0" fontId="33" fillId="0" borderId="15" xfId="507" applyFont="1" applyFill="1" applyBorder="1" applyAlignment="1">
      <alignment vertical="center"/>
    </xf>
    <xf numFmtId="0" fontId="33" fillId="0" borderId="19" xfId="507" applyFont="1" applyFill="1" applyBorder="1" applyAlignment="1">
      <alignment horizontal="center" vertical="center"/>
    </xf>
    <xf numFmtId="41" fontId="33" fillId="0" borderId="16" xfId="506" applyFont="1" applyFill="1" applyBorder="1" applyAlignment="1">
      <alignment horizontal="center" vertical="center"/>
    </xf>
    <xf numFmtId="41" fontId="33" fillId="0" borderId="19" xfId="506" applyFont="1" applyFill="1" applyBorder="1" applyAlignment="1">
      <alignment horizontal="center" vertical="center" wrapText="1"/>
    </xf>
    <xf numFmtId="0" fontId="33" fillId="0" borderId="14" xfId="507" applyFont="1" applyFill="1" applyBorder="1" applyAlignment="1">
      <alignment vertical="center"/>
    </xf>
    <xf numFmtId="0" fontId="16" fillId="0" borderId="56" xfId="507" applyFont="1" applyFill="1" applyBorder="1" applyAlignment="1">
      <alignment vertical="center"/>
    </xf>
    <xf numFmtId="0" fontId="33" fillId="0" borderId="141" xfId="507" applyFont="1" applyFill="1" applyBorder="1" applyAlignment="1">
      <alignment vertical="center"/>
    </xf>
    <xf numFmtId="0" fontId="34" fillId="0" borderId="156" xfId="0" applyFont="1" applyFill="1" applyBorder="1" applyAlignment="1">
      <alignment horizontal="left" vertical="center" shrinkToFit="1"/>
    </xf>
    <xf numFmtId="0" fontId="34" fillId="0" borderId="189" xfId="0" applyFont="1" applyFill="1" applyBorder="1" applyAlignment="1">
      <alignment horizontal="center" vertical="center" shrinkToFit="1"/>
    </xf>
    <xf numFmtId="41" fontId="19" fillId="0" borderId="156" xfId="505" applyFont="1" applyFill="1" applyBorder="1" applyAlignment="1">
      <alignment horizontal="right" vertical="center"/>
    </xf>
    <xf numFmtId="41" fontId="34" fillId="0" borderId="157" xfId="505" applyFont="1" applyFill="1" applyBorder="1" applyAlignment="1">
      <alignment vertical="center"/>
    </xf>
    <xf numFmtId="41" fontId="34" fillId="0" borderId="189" xfId="505" applyFont="1" applyFill="1" applyBorder="1" applyAlignment="1">
      <alignment vertical="center" wrapText="1"/>
    </xf>
    <xf numFmtId="41" fontId="34" fillId="0" borderId="189" xfId="505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left" vertical="center"/>
    </xf>
    <xf numFmtId="41" fontId="19" fillId="0" borderId="0" xfId="87" applyNumberFormat="1" applyFont="1" applyFill="1" applyBorder="1" applyAlignment="1">
      <alignment horizontal="center" vertical="center" wrapText="1"/>
    </xf>
    <xf numFmtId="0" fontId="19" fillId="0" borderId="34" xfId="498" applyFont="1" applyFill="1" applyBorder="1" applyAlignment="1">
      <alignment horizontal="center" vertical="center" shrinkToFit="1"/>
    </xf>
    <xf numFmtId="0" fontId="19" fillId="0" borderId="26" xfId="498" applyFont="1" applyFill="1" applyBorder="1" applyAlignment="1">
      <alignment horizontal="left" vertical="center"/>
    </xf>
    <xf numFmtId="0" fontId="19" fillId="0" borderId="22" xfId="498" applyFont="1" applyFill="1" applyBorder="1" applyAlignment="1">
      <alignment vertical="center"/>
    </xf>
    <xf numFmtId="0" fontId="19" fillId="0" borderId="132" xfId="498" applyFont="1" applyFill="1" applyBorder="1" applyAlignment="1">
      <alignment horizontal="left" vertical="center"/>
    </xf>
    <xf numFmtId="0" fontId="19" fillId="0" borderId="0" xfId="498" applyFont="1" applyFill="1" applyBorder="1" applyAlignment="1">
      <alignment horizontal="left" vertical="center"/>
    </xf>
    <xf numFmtId="0" fontId="19" fillId="0" borderId="20" xfId="498" applyFont="1" applyFill="1" applyBorder="1" applyAlignment="1">
      <alignment horizontal="left" vertical="center" shrinkToFit="1"/>
    </xf>
    <xf numFmtId="0" fontId="19" fillId="0" borderId="33" xfId="498" applyFont="1" applyFill="1" applyBorder="1" applyAlignment="1">
      <alignment horizontal="left" vertical="center" shrinkToFit="1"/>
    </xf>
    <xf numFmtId="0" fontId="19" fillId="0" borderId="30" xfId="498" applyFont="1" applyFill="1" applyBorder="1" applyAlignment="1">
      <alignment vertical="center"/>
    </xf>
    <xf numFmtId="0" fontId="19" fillId="0" borderId="129" xfId="498" applyFont="1" applyFill="1" applyBorder="1" applyAlignment="1">
      <alignment horizontal="left" vertical="center"/>
    </xf>
    <xf numFmtId="0" fontId="19" fillId="0" borderId="197" xfId="83" applyFont="1" applyFill="1" applyBorder="1" applyAlignment="1">
      <alignment horizontal="center" vertical="center"/>
    </xf>
    <xf numFmtId="41" fontId="19" fillId="0" borderId="148" xfId="87" applyNumberFormat="1" applyFont="1" applyFill="1" applyBorder="1" applyAlignment="1">
      <alignment horizontal="center" vertical="center" wrapText="1"/>
    </xf>
    <xf numFmtId="0" fontId="19" fillId="0" borderId="102" xfId="498" applyFont="1" applyFill="1" applyBorder="1" applyAlignment="1">
      <alignment vertical="center"/>
    </xf>
    <xf numFmtId="0" fontId="19" fillId="0" borderId="132" xfId="498" applyFont="1" applyFill="1" applyBorder="1" applyAlignment="1">
      <alignment vertical="center"/>
    </xf>
    <xf numFmtId="0" fontId="19" fillId="0" borderId="101" xfId="498" applyFont="1" applyFill="1" applyBorder="1" applyAlignment="1">
      <alignment horizontal="left" vertical="center"/>
    </xf>
    <xf numFmtId="0" fontId="19" fillId="0" borderId="141" xfId="498" applyFont="1" applyFill="1" applyBorder="1" applyAlignment="1">
      <alignment horizontal="left" vertical="center"/>
    </xf>
    <xf numFmtId="0" fontId="19" fillId="0" borderId="142" xfId="498" applyFont="1" applyFill="1" applyBorder="1" applyAlignment="1">
      <alignment horizontal="left" vertical="center"/>
    </xf>
    <xf numFmtId="0" fontId="19" fillId="0" borderId="141" xfId="498" applyFont="1" applyFill="1" applyBorder="1" applyAlignment="1">
      <alignment horizontal="center" vertical="center" shrinkToFit="1"/>
    </xf>
    <xf numFmtId="41" fontId="19" fillId="0" borderId="141" xfId="87" applyFont="1" applyFill="1" applyBorder="1" applyAlignment="1">
      <alignment horizontal="center" vertical="center" wrapText="1"/>
    </xf>
    <xf numFmtId="0" fontId="19" fillId="0" borderId="0" xfId="0" applyFont="1" applyFill="1">
      <alignment vertical="center"/>
    </xf>
    <xf numFmtId="0" fontId="19" fillId="0" borderId="21" xfId="498" applyFont="1" applyFill="1" applyBorder="1" applyAlignment="1">
      <alignment vertical="center"/>
    </xf>
    <xf numFmtId="0" fontId="19" fillId="0" borderId="23" xfId="498" applyFont="1" applyFill="1" applyBorder="1" applyAlignment="1">
      <alignment vertical="center"/>
    </xf>
    <xf numFmtId="0" fontId="19" fillId="0" borderId="24" xfId="498" applyFont="1" applyFill="1" applyBorder="1" applyAlignment="1">
      <alignment vertical="center"/>
    </xf>
    <xf numFmtId="0" fontId="19" fillId="0" borderId="0" xfId="498" applyFont="1" applyFill="1" applyBorder="1" applyAlignment="1">
      <alignment horizontal="center" vertical="center"/>
    </xf>
    <xf numFmtId="0" fontId="19" fillId="0" borderId="165" xfId="498" applyFont="1" applyFill="1" applyBorder="1" applyAlignment="1">
      <alignment vertical="center"/>
    </xf>
    <xf numFmtId="0" fontId="19" fillId="0" borderId="141" xfId="82" applyFont="1" applyFill="1" applyBorder="1" applyAlignment="1">
      <alignment horizontal="left" vertical="center"/>
    </xf>
    <xf numFmtId="0" fontId="19" fillId="0" borderId="59" xfId="498" applyFont="1" applyFill="1" applyBorder="1" applyAlignment="1">
      <alignment horizontal="left" vertical="center" shrinkToFit="1"/>
    </xf>
    <xf numFmtId="0" fontId="19" fillId="0" borderId="57" xfId="498" applyFont="1" applyFill="1" applyBorder="1" applyAlignment="1">
      <alignment horizontal="center" vertical="center" shrinkToFit="1"/>
    </xf>
    <xf numFmtId="41" fontId="19" fillId="0" borderId="48" xfId="87" applyFont="1" applyFill="1" applyBorder="1" applyAlignment="1">
      <alignment horizontal="center" vertical="center"/>
    </xf>
    <xf numFmtId="41" fontId="19" fillId="0" borderId="48" xfId="87" applyFont="1" applyFill="1" applyBorder="1" applyAlignment="1">
      <alignment horizontal="center" vertical="center" wrapText="1"/>
    </xf>
    <xf numFmtId="180" fontId="19" fillId="0" borderId="48" xfId="87" applyNumberFormat="1" applyFont="1" applyFill="1" applyBorder="1" applyAlignment="1">
      <alignment horizontal="right" vertical="center" wrapText="1"/>
    </xf>
    <xf numFmtId="0" fontId="19" fillId="0" borderId="129" xfId="82" applyFont="1" applyFill="1" applyBorder="1" applyAlignment="1">
      <alignment horizontal="left" vertical="center"/>
    </xf>
    <xf numFmtId="178" fontId="16" fillId="0" borderId="43" xfId="100" applyNumberFormat="1" applyFont="1" applyFill="1" applyBorder="1" applyAlignment="1">
      <alignment horizontal="right" vertical="center" wrapText="1" indent="1"/>
    </xf>
    <xf numFmtId="0" fontId="19" fillId="0" borderId="61" xfId="498" applyFont="1" applyFill="1" applyBorder="1" applyAlignment="1">
      <alignment vertical="center"/>
    </xf>
    <xf numFmtId="0" fontId="19" fillId="0" borderId="0" xfId="498" applyFont="1" applyFill="1" applyBorder="1" applyAlignment="1">
      <alignment horizontal="center" vertical="center" shrinkToFit="1"/>
    </xf>
    <xf numFmtId="41" fontId="19" fillId="0" borderId="160" xfId="87" applyFont="1" applyFill="1" applyBorder="1" applyAlignment="1">
      <alignment vertical="center"/>
    </xf>
    <xf numFmtId="0" fontId="19" fillId="0" borderId="39" xfId="498" applyFont="1" applyFill="1" applyBorder="1" applyAlignment="1">
      <alignment vertical="center"/>
    </xf>
    <xf numFmtId="41" fontId="19" fillId="0" borderId="167" xfId="87" applyFont="1" applyFill="1" applyBorder="1" applyAlignment="1">
      <alignment vertical="center"/>
    </xf>
    <xf numFmtId="0" fontId="19" fillId="0" borderId="0" xfId="498" applyFont="1" applyFill="1" applyBorder="1" applyAlignment="1">
      <alignment vertical="center"/>
    </xf>
    <xf numFmtId="0" fontId="19" fillId="0" borderId="143" xfId="498" applyFont="1" applyFill="1" applyBorder="1" applyAlignment="1">
      <alignment horizontal="left" vertical="center"/>
    </xf>
    <xf numFmtId="0" fontId="19" fillId="0" borderId="31" xfId="498" applyFont="1" applyFill="1" applyBorder="1" applyAlignment="1">
      <alignment horizontal="left" vertical="center" shrinkToFit="1"/>
    </xf>
    <xf numFmtId="0" fontId="19" fillId="0" borderId="129" xfId="498" applyFont="1" applyFill="1" applyBorder="1" applyAlignment="1">
      <alignment horizontal="center" vertical="center" shrinkToFit="1"/>
    </xf>
    <xf numFmtId="178" fontId="19" fillId="0" borderId="146" xfId="87" applyNumberFormat="1" applyFont="1" applyFill="1" applyBorder="1" applyAlignment="1">
      <alignment vertical="center" wrapText="1"/>
    </xf>
    <xf numFmtId="178" fontId="19" fillId="0" borderId="71" xfId="87" applyNumberFormat="1" applyFont="1" applyFill="1" applyBorder="1" applyAlignment="1">
      <alignment vertical="center" wrapText="1"/>
    </xf>
    <xf numFmtId="178" fontId="16" fillId="0" borderId="64" xfId="113" applyNumberFormat="1" applyFont="1" applyFill="1" applyBorder="1" applyAlignment="1">
      <alignment horizontal="right" vertical="center" wrapText="1"/>
    </xf>
    <xf numFmtId="178" fontId="30" fillId="0" borderId="0" xfId="3" applyNumberFormat="1" applyFont="1" applyFill="1" applyBorder="1" applyAlignment="1">
      <alignment vertical="center"/>
    </xf>
    <xf numFmtId="178" fontId="19" fillId="0" borderId="5" xfId="3" applyNumberFormat="1" applyFont="1" applyFill="1" applyBorder="1" applyAlignment="1">
      <alignment vertical="center" wrapText="1"/>
    </xf>
    <xf numFmtId="178" fontId="19" fillId="0" borderId="146" xfId="3" applyNumberFormat="1" applyFont="1" applyFill="1" applyBorder="1" applyAlignment="1">
      <alignment vertical="center" wrapText="1"/>
    </xf>
    <xf numFmtId="178" fontId="19" fillId="0" borderId="8" xfId="3" applyNumberFormat="1" applyFont="1" applyFill="1" applyBorder="1" applyAlignment="1">
      <alignment vertical="center" wrapText="1"/>
    </xf>
    <xf numFmtId="178" fontId="0" fillId="0" borderId="0" xfId="3" applyNumberFormat="1" applyFont="1">
      <alignment vertical="center"/>
    </xf>
    <xf numFmtId="0" fontId="19" fillId="0" borderId="191" xfId="498" applyFont="1" applyFill="1" applyBorder="1" applyAlignment="1">
      <alignment horizontal="left" vertical="center"/>
    </xf>
    <xf numFmtId="0" fontId="19" fillId="0" borderId="198" xfId="498" applyFont="1" applyFill="1" applyBorder="1" applyAlignment="1">
      <alignment horizontal="left" vertical="center"/>
    </xf>
    <xf numFmtId="0" fontId="19" fillId="0" borderId="186" xfId="498" applyFont="1" applyFill="1" applyBorder="1" applyAlignment="1">
      <alignment horizontal="left" vertical="center"/>
    </xf>
    <xf numFmtId="0" fontId="19" fillId="0" borderId="179" xfId="498" applyFont="1" applyFill="1" applyBorder="1" applyAlignment="1">
      <alignment horizontal="left" vertical="center"/>
    </xf>
    <xf numFmtId="0" fontId="34" fillId="3" borderId="168" xfId="82" applyFont="1" applyFill="1" applyBorder="1" applyAlignment="1">
      <alignment horizontal="center" vertical="center"/>
    </xf>
    <xf numFmtId="0" fontId="34" fillId="3" borderId="13" xfId="82" applyFont="1" applyFill="1" applyBorder="1" applyAlignment="1">
      <alignment horizontal="center" vertical="center"/>
    </xf>
    <xf numFmtId="0" fontId="58" fillId="3" borderId="18" xfId="82" applyFont="1" applyFill="1" applyBorder="1" applyAlignment="1">
      <alignment horizontal="center" vertical="center" wrapText="1"/>
    </xf>
    <xf numFmtId="0" fontId="34" fillId="3" borderId="18" xfId="82" applyFont="1" applyFill="1" applyBorder="1" applyAlignment="1">
      <alignment horizontal="center" vertical="center" shrinkToFit="1"/>
    </xf>
    <xf numFmtId="41" fontId="34" fillId="3" borderId="15" xfId="87" applyNumberFormat="1" applyFont="1" applyFill="1" applyBorder="1" applyAlignment="1">
      <alignment horizontal="center" vertical="center"/>
    </xf>
    <xf numFmtId="41" fontId="34" fillId="3" borderId="58" xfId="87" applyFont="1" applyFill="1" applyBorder="1" applyAlignment="1">
      <alignment horizontal="center" vertical="center"/>
    </xf>
    <xf numFmtId="188" fontId="34" fillId="3" borderId="58" xfId="87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84" fontId="19" fillId="0" borderId="38" xfId="87" applyNumberFormat="1" applyFont="1" applyFill="1" applyBorder="1" applyAlignment="1">
      <alignment vertical="center" wrapText="1"/>
    </xf>
    <xf numFmtId="0" fontId="19" fillId="0" borderId="21" xfId="498" applyFont="1" applyFill="1" applyBorder="1" applyAlignment="1">
      <alignment horizontal="left" vertical="center"/>
    </xf>
    <xf numFmtId="0" fontId="19" fillId="0" borderId="101" xfId="498" applyFont="1" applyFill="1" applyBorder="1" applyAlignment="1">
      <alignment horizontal="center" vertical="center" shrinkToFit="1"/>
    </xf>
    <xf numFmtId="187" fontId="19" fillId="0" borderId="144" xfId="87" applyNumberFormat="1" applyFont="1" applyFill="1" applyBorder="1" applyAlignment="1">
      <alignment vertical="center"/>
    </xf>
    <xf numFmtId="9" fontId="19" fillId="0" borderId="141" xfId="87" applyNumberFormat="1" applyFont="1" applyFill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shrinkToFit="1"/>
    </xf>
    <xf numFmtId="178" fontId="16" fillId="0" borderId="71" xfId="100" applyNumberFormat="1" applyFont="1" applyFill="1" applyBorder="1" applyAlignment="1">
      <alignment horizontal="right" vertical="center" wrapText="1" indent="1"/>
    </xf>
    <xf numFmtId="178" fontId="16" fillId="0" borderId="65" xfId="100" applyNumberFormat="1" applyFont="1" applyFill="1" applyBorder="1" applyAlignment="1">
      <alignment horizontal="right" vertical="center" wrapText="1" indent="1"/>
    </xf>
    <xf numFmtId="0" fontId="16" fillId="0" borderId="55" xfId="97" applyFont="1" applyFill="1" applyBorder="1" applyAlignment="1">
      <alignment vertical="center"/>
    </xf>
    <xf numFmtId="41" fontId="16" fillId="0" borderId="157" xfId="113" applyFont="1" applyFill="1" applyBorder="1" applyAlignment="1">
      <alignment horizontal="center" vertical="center"/>
    </xf>
    <xf numFmtId="41" fontId="19" fillId="0" borderId="19" xfId="100" applyFont="1" applyFill="1" applyBorder="1" applyAlignment="1">
      <alignment horizontal="center" vertical="center" wrapText="1"/>
    </xf>
    <xf numFmtId="178" fontId="16" fillId="0" borderId="161" xfId="100" applyNumberFormat="1" applyFont="1" applyFill="1" applyBorder="1" applyAlignment="1">
      <alignment horizontal="right" vertical="center" wrapText="1" indent="1"/>
    </xf>
    <xf numFmtId="0" fontId="59" fillId="0" borderId="0" xfId="82" applyFont="1" applyFill="1" applyAlignment="1">
      <alignment horizontal="left" vertical="center"/>
    </xf>
    <xf numFmtId="0" fontId="19" fillId="0" borderId="0" xfId="82" applyFont="1" applyFill="1" applyAlignment="1">
      <alignment vertical="center"/>
    </xf>
    <xf numFmtId="0" fontId="19" fillId="0" borderId="0" xfId="82" applyFont="1" applyFill="1" applyBorder="1" applyAlignment="1">
      <alignment vertical="center"/>
    </xf>
    <xf numFmtId="0" fontId="19" fillId="0" borderId="0" xfId="82" applyFont="1" applyFill="1" applyBorder="1" applyAlignment="1">
      <alignment horizontal="left" vertical="center"/>
    </xf>
    <xf numFmtId="0" fontId="19" fillId="0" borderId="0" xfId="82" applyFont="1" applyFill="1" applyAlignment="1">
      <alignment vertical="center" shrinkToFit="1"/>
    </xf>
    <xf numFmtId="0" fontId="19" fillId="0" borderId="0" xfId="82" applyFont="1" applyFill="1" applyBorder="1" applyAlignment="1">
      <alignment horizontal="center" vertical="center" shrinkToFit="1"/>
    </xf>
    <xf numFmtId="41" fontId="19" fillId="0" borderId="0" xfId="87" applyNumberFormat="1" applyFont="1" applyFill="1" applyBorder="1" applyAlignment="1">
      <alignment vertical="center"/>
    </xf>
    <xf numFmtId="41" fontId="19" fillId="0" borderId="0" xfId="87" applyFont="1" applyFill="1" applyAlignment="1">
      <alignment horizontal="center" vertical="center"/>
    </xf>
    <xf numFmtId="41" fontId="19" fillId="0" borderId="0" xfId="5" applyFont="1" applyFill="1" applyAlignment="1">
      <alignment vertical="center"/>
    </xf>
    <xf numFmtId="41" fontId="19" fillId="0" borderId="0" xfId="87" applyFont="1" applyFill="1" applyBorder="1">
      <alignment vertical="center"/>
    </xf>
    <xf numFmtId="178" fontId="19" fillId="0" borderId="0" xfId="3" applyNumberFormat="1" applyFont="1" applyFill="1" applyBorder="1" applyAlignment="1"/>
    <xf numFmtId="0" fontId="60" fillId="3" borderId="53" xfId="82" applyFont="1" applyFill="1" applyBorder="1" applyAlignment="1">
      <alignment horizontal="center" vertical="center"/>
    </xf>
    <xf numFmtId="0" fontId="34" fillId="0" borderId="6" xfId="82" applyFont="1" applyFill="1" applyBorder="1" applyAlignment="1">
      <alignment vertical="center"/>
    </xf>
    <xf numFmtId="0" fontId="34" fillId="0" borderId="7" xfId="82" applyFont="1" applyFill="1" applyBorder="1" applyAlignment="1">
      <alignment vertical="center"/>
    </xf>
    <xf numFmtId="0" fontId="34" fillId="0" borderId="51" xfId="82" applyFont="1" applyFill="1" applyBorder="1" applyAlignment="1">
      <alignment vertical="center"/>
    </xf>
    <xf numFmtId="0" fontId="34" fillId="0" borderId="7" xfId="82" applyFont="1" applyFill="1" applyBorder="1" applyAlignment="1">
      <alignment horizontal="center" vertical="center"/>
    </xf>
    <xf numFmtId="41" fontId="34" fillId="0" borderId="51" xfId="87" applyFont="1" applyFill="1" applyBorder="1" applyAlignment="1">
      <alignment vertical="center"/>
    </xf>
    <xf numFmtId="187" fontId="34" fillId="0" borderId="46" xfId="87" applyNumberFormat="1" applyFont="1" applyFill="1" applyBorder="1" applyAlignment="1">
      <alignment vertical="center"/>
    </xf>
    <xf numFmtId="41" fontId="19" fillId="0" borderId="50" xfId="87" applyFont="1" applyFill="1" applyBorder="1" applyAlignment="1">
      <alignment horizontal="center" vertical="center"/>
    </xf>
    <xf numFmtId="0" fontId="34" fillId="0" borderId="102" xfId="83" applyFont="1" applyFill="1" applyBorder="1" applyAlignment="1">
      <alignment vertical="center"/>
    </xf>
    <xf numFmtId="0" fontId="34" fillId="0" borderId="138" xfId="83" applyFont="1" applyFill="1" applyBorder="1" applyAlignment="1">
      <alignment vertical="center"/>
    </xf>
    <xf numFmtId="0" fontId="34" fillId="0" borderId="34" xfId="83" applyFont="1" applyFill="1" applyBorder="1" applyAlignment="1">
      <alignment vertical="center"/>
    </xf>
    <xf numFmtId="0" fontId="34" fillId="0" borderId="138" xfId="83" applyFont="1" applyFill="1" applyBorder="1" applyAlignment="1">
      <alignment horizontal="left" vertical="center"/>
    </xf>
    <xf numFmtId="0" fontId="34" fillId="0" borderId="34" xfId="83" applyFont="1" applyFill="1" applyBorder="1" applyAlignment="1">
      <alignment horizontal="left" vertical="center"/>
    </xf>
    <xf numFmtId="0" fontId="34" fillId="0" borderId="86" xfId="83" applyFont="1" applyFill="1" applyBorder="1" applyAlignment="1">
      <alignment vertical="center"/>
    </xf>
    <xf numFmtId="41" fontId="34" fillId="0" borderId="86" xfId="87" applyNumberFormat="1" applyFont="1" applyFill="1" applyBorder="1" applyAlignment="1">
      <alignment horizontal="center" vertical="center" wrapText="1"/>
    </xf>
    <xf numFmtId="187" fontId="34" fillId="0" borderId="11" xfId="87" applyNumberFormat="1" applyFont="1" applyFill="1" applyBorder="1" applyAlignment="1">
      <alignment vertical="center"/>
    </xf>
    <xf numFmtId="41" fontId="34" fillId="0" borderId="34" xfId="87" applyFont="1" applyFill="1" applyBorder="1" applyAlignment="1">
      <alignment horizontal="center" vertical="center"/>
    </xf>
    <xf numFmtId="41" fontId="34" fillId="0" borderId="34" xfId="87" applyFont="1" applyFill="1" applyBorder="1" applyAlignment="1">
      <alignment horizontal="center" vertical="center" wrapText="1"/>
    </xf>
    <xf numFmtId="180" fontId="34" fillId="0" borderId="34" xfId="87" applyNumberFormat="1" applyFont="1" applyFill="1" applyBorder="1" applyAlignment="1">
      <alignment horizontal="right" vertical="center" wrapText="1"/>
    </xf>
    <xf numFmtId="178" fontId="34" fillId="0" borderId="45" xfId="3" applyNumberFormat="1" applyFont="1" applyFill="1" applyBorder="1" applyAlignment="1">
      <alignment vertical="center" wrapText="1"/>
    </xf>
    <xf numFmtId="41" fontId="19" fillId="0" borderId="23" xfId="87" applyFont="1" applyFill="1" applyBorder="1" applyAlignment="1">
      <alignment horizontal="center" vertical="center"/>
    </xf>
    <xf numFmtId="41" fontId="19" fillId="0" borderId="23" xfId="87" applyFont="1" applyFill="1" applyBorder="1" applyAlignment="1">
      <alignment horizontal="center" vertical="center" wrapText="1"/>
    </xf>
    <xf numFmtId="41" fontId="19" fillId="0" borderId="14" xfId="87" applyFont="1" applyFill="1" applyBorder="1" applyAlignment="1">
      <alignment horizontal="center" vertical="center"/>
    </xf>
    <xf numFmtId="41" fontId="19" fillId="0" borderId="14" xfId="87" applyFont="1" applyFill="1" applyBorder="1" applyAlignment="1">
      <alignment horizontal="center" vertical="center" wrapText="1"/>
    </xf>
    <xf numFmtId="180" fontId="19" fillId="0" borderId="14" xfId="87" applyNumberFormat="1" applyFont="1" applyFill="1" applyBorder="1" applyAlignment="1">
      <alignment horizontal="right" vertical="center" wrapText="1"/>
    </xf>
    <xf numFmtId="41" fontId="57" fillId="38" borderId="103" xfId="5" applyFont="1" applyFill="1" applyBorder="1" applyAlignment="1">
      <alignment horizontal="center" vertical="center" wrapText="1"/>
    </xf>
    <xf numFmtId="178" fontId="30" fillId="4" borderId="0" xfId="3" applyNumberFormat="1" applyFont="1" applyFill="1" applyAlignment="1">
      <alignment horizontal="right"/>
    </xf>
    <xf numFmtId="178" fontId="30" fillId="4" borderId="0" xfId="3" applyNumberFormat="1" applyFont="1" applyFill="1" applyAlignment="1">
      <alignment horizontal="right" vertical="center"/>
    </xf>
    <xf numFmtId="178" fontId="28" fillId="0" borderId="45" xfId="3" applyNumberFormat="1" applyFont="1" applyFill="1" applyBorder="1" applyAlignment="1">
      <alignment horizontal="right" vertical="center"/>
    </xf>
    <xf numFmtId="178" fontId="0" fillId="0" borderId="0" xfId="3" applyNumberFormat="1" applyFont="1" applyAlignment="1">
      <alignment horizontal="right" vertical="center"/>
    </xf>
    <xf numFmtId="0" fontId="19" fillId="39" borderId="0" xfId="83" applyFill="1">
      <alignment vertical="center"/>
    </xf>
    <xf numFmtId="41" fontId="19" fillId="39" borderId="0" xfId="83" applyNumberFormat="1" applyFill="1">
      <alignment vertical="center"/>
    </xf>
    <xf numFmtId="0" fontId="16" fillId="0" borderId="39" xfId="97" applyFont="1" applyFill="1" applyBorder="1" applyAlignment="1">
      <alignment vertical="center"/>
    </xf>
    <xf numFmtId="187" fontId="19" fillId="0" borderId="36" xfId="5" applyNumberFormat="1" applyFont="1" applyFill="1" applyBorder="1" applyAlignment="1">
      <alignment horizontal="right" vertical="center" shrinkToFit="1"/>
    </xf>
    <xf numFmtId="178" fontId="19" fillId="0" borderId="67" xfId="3" applyNumberFormat="1" applyFont="1" applyFill="1" applyBorder="1" applyAlignment="1">
      <alignment vertical="center" wrapText="1"/>
    </xf>
    <xf numFmtId="0" fontId="16" fillId="0" borderId="0" xfId="97" applyFont="1" applyFill="1" applyBorder="1" applyAlignment="1">
      <alignment horizontal="center" vertical="center"/>
    </xf>
    <xf numFmtId="187" fontId="16" fillId="0" borderId="17" xfId="5" applyNumberFormat="1" applyFont="1" applyFill="1" applyBorder="1" applyAlignment="1">
      <alignment horizontal="right" vertical="center"/>
    </xf>
    <xf numFmtId="41" fontId="19" fillId="0" borderId="155" xfId="87" applyFont="1" applyFill="1" applyBorder="1" applyAlignment="1">
      <alignment horizontal="center" vertical="center" wrapText="1"/>
    </xf>
    <xf numFmtId="180" fontId="19" fillId="0" borderId="155" xfId="87" applyNumberFormat="1" applyFont="1" applyFill="1" applyBorder="1" applyAlignment="1">
      <alignment horizontal="right" vertical="center" wrapText="1"/>
    </xf>
    <xf numFmtId="178" fontId="19" fillId="0" borderId="66" xfId="87" applyNumberFormat="1" applyFont="1" applyFill="1" applyBorder="1" applyAlignment="1">
      <alignment vertical="center" wrapText="1"/>
    </xf>
    <xf numFmtId="0" fontId="19" fillId="0" borderId="16" xfId="498" applyFont="1" applyFill="1" applyBorder="1" applyAlignment="1">
      <alignment vertical="center"/>
    </xf>
    <xf numFmtId="0" fontId="19" fillId="0" borderId="15" xfId="498" applyFont="1" applyFill="1" applyBorder="1" applyAlignment="1">
      <alignment horizontal="left" vertical="center" shrinkToFit="1"/>
    </xf>
    <xf numFmtId="0" fontId="19" fillId="0" borderId="16" xfId="498" applyFont="1" applyFill="1" applyBorder="1" applyAlignment="1">
      <alignment horizontal="center" vertical="center" shrinkToFit="1"/>
    </xf>
    <xf numFmtId="41" fontId="19" fillId="0" borderId="166" xfId="87" applyNumberFormat="1" applyFont="1" applyFill="1" applyBorder="1" applyAlignment="1">
      <alignment horizontal="center" vertical="center" wrapText="1"/>
    </xf>
    <xf numFmtId="178" fontId="19" fillId="0" borderId="62" xfId="87" applyNumberFormat="1" applyFont="1" applyFill="1" applyBorder="1" applyAlignment="1">
      <alignment vertical="center" wrapText="1"/>
    </xf>
    <xf numFmtId="178" fontId="19" fillId="0" borderId="62" xfId="100" applyNumberFormat="1" applyFont="1" applyFill="1" applyBorder="1" applyAlignment="1">
      <alignment horizontal="center" vertical="center" wrapText="1"/>
    </xf>
    <xf numFmtId="0" fontId="16" fillId="0" borderId="189" xfId="97" applyFont="1" applyFill="1" applyBorder="1" applyAlignment="1">
      <alignment horizontal="center" vertical="center"/>
    </xf>
    <xf numFmtId="41" fontId="16" fillId="0" borderId="189" xfId="113" applyFont="1" applyFill="1" applyBorder="1" applyAlignment="1">
      <alignment horizontal="center" vertical="center" wrapText="1"/>
    </xf>
    <xf numFmtId="178" fontId="16" fillId="0" borderId="147" xfId="113" applyNumberFormat="1" applyFont="1" applyFill="1" applyBorder="1" applyAlignment="1">
      <alignment horizontal="right" vertical="center" wrapText="1"/>
    </xf>
    <xf numFmtId="41" fontId="19" fillId="0" borderId="16" xfId="100" applyFont="1" applyFill="1" applyBorder="1" applyAlignment="1">
      <alignment horizontal="center" vertical="center"/>
    </xf>
    <xf numFmtId="178" fontId="19" fillId="0" borderId="64" xfId="100" applyNumberFormat="1" applyFont="1" applyFill="1" applyBorder="1" applyAlignment="1">
      <alignment horizontal="right" vertical="center" wrapText="1"/>
    </xf>
    <xf numFmtId="0" fontId="16" fillId="0" borderId="60" xfId="97" applyFont="1" applyFill="1" applyBorder="1" applyAlignment="1">
      <alignment vertical="center"/>
    </xf>
    <xf numFmtId="178" fontId="33" fillId="0" borderId="64" xfId="506" applyNumberFormat="1" applyFont="1" applyFill="1" applyBorder="1" applyAlignment="1">
      <alignment horizontal="center" vertical="center"/>
    </xf>
    <xf numFmtId="178" fontId="19" fillId="0" borderId="62" xfId="505" applyNumberFormat="1" applyFont="1" applyFill="1" applyBorder="1" applyAlignment="1">
      <alignment horizontal="center" vertical="center"/>
    </xf>
    <xf numFmtId="187" fontId="19" fillId="0" borderId="21" xfId="505" applyNumberFormat="1" applyFont="1" applyFill="1" applyBorder="1" applyAlignment="1">
      <alignment horizontal="right" vertical="center"/>
    </xf>
    <xf numFmtId="187" fontId="19" fillId="0" borderId="156" xfId="505" applyNumberFormat="1" applyFont="1" applyFill="1" applyBorder="1" applyAlignment="1">
      <alignment horizontal="right" vertical="center"/>
    </xf>
    <xf numFmtId="178" fontId="34" fillId="0" borderId="147" xfId="505" applyNumberFormat="1" applyFont="1" applyFill="1" applyBorder="1" applyAlignment="1">
      <alignment horizontal="center" vertical="center"/>
    </xf>
    <xf numFmtId="187" fontId="19" fillId="0" borderId="17" xfId="505" applyNumberFormat="1" applyFont="1" applyFill="1" applyBorder="1" applyAlignment="1">
      <alignment horizontal="right" vertical="center"/>
    </xf>
    <xf numFmtId="41" fontId="0" fillId="0" borderId="27" xfId="505" applyFont="1" applyFill="1" applyBorder="1" applyAlignment="1">
      <alignment horizontal="right" vertical="center"/>
    </xf>
    <xf numFmtId="41" fontId="19" fillId="0" borderId="201" xfId="505" applyFont="1" applyFill="1" applyBorder="1" applyAlignment="1">
      <alignment horizontal="right" vertical="center"/>
    </xf>
    <xf numFmtId="187" fontId="19" fillId="0" borderId="32" xfId="505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8" fillId="6" borderId="105" xfId="82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9" fillId="0" borderId="97" xfId="82" applyFont="1" applyFill="1" applyBorder="1" applyAlignment="1">
      <alignment horizontal="center" vertical="center" wrapText="1"/>
    </xf>
    <xf numFmtId="41" fontId="19" fillId="0" borderId="85" xfId="5" applyFont="1" applyFill="1" applyBorder="1" applyAlignment="1">
      <alignment vertical="center"/>
    </xf>
    <xf numFmtId="0" fontId="27" fillId="0" borderId="96" xfId="2" applyNumberFormat="1" applyFont="1" applyFill="1" applyBorder="1" applyAlignment="1">
      <alignment horizontal="center" vertical="center"/>
    </xf>
    <xf numFmtId="183" fontId="27" fillId="0" borderId="95" xfId="5" applyNumberFormat="1" applyFont="1" applyFill="1" applyBorder="1" applyAlignment="1">
      <alignment horizontal="center" vertical="center"/>
    </xf>
    <xf numFmtId="0" fontId="19" fillId="0" borderId="94" xfId="82" applyFont="1" applyFill="1" applyBorder="1" applyAlignment="1">
      <alignment horizontal="center" vertical="center" wrapText="1"/>
    </xf>
    <xf numFmtId="41" fontId="19" fillId="0" borderId="91" xfId="5" applyFont="1" applyFill="1" applyBorder="1" applyAlignment="1">
      <alignment vertical="center"/>
    </xf>
    <xf numFmtId="0" fontId="0" fillId="0" borderId="190" xfId="82" applyFont="1" applyFill="1" applyBorder="1" applyAlignment="1">
      <alignment horizontal="center" vertical="center" wrapText="1"/>
    </xf>
    <xf numFmtId="41" fontId="19" fillId="0" borderId="196" xfId="5" applyFont="1" applyFill="1" applyBorder="1" applyAlignment="1">
      <alignment vertical="center"/>
    </xf>
    <xf numFmtId="0" fontId="27" fillId="0" borderId="199" xfId="2" applyNumberFormat="1" applyFont="1" applyFill="1" applyBorder="1" applyAlignment="1">
      <alignment horizontal="center" vertical="center"/>
    </xf>
    <xf numFmtId="41" fontId="27" fillId="0" borderId="195" xfId="5" applyFont="1" applyFill="1" applyBorder="1" applyAlignment="1">
      <alignment vertical="center"/>
    </xf>
    <xf numFmtId="179" fontId="27" fillId="0" borderId="200" xfId="2" applyNumberFormat="1" applyFont="1" applyFill="1" applyBorder="1" applyAlignment="1">
      <alignment horizontal="center" vertical="center"/>
    </xf>
    <xf numFmtId="41" fontId="27" fillId="0" borderId="194" xfId="5" applyFont="1" applyFill="1" applyBorder="1" applyAlignment="1">
      <alignment vertical="center"/>
    </xf>
    <xf numFmtId="0" fontId="32" fillId="0" borderId="126" xfId="83" applyFont="1" applyFill="1" applyBorder="1" applyAlignment="1">
      <alignment vertical="center"/>
    </xf>
    <xf numFmtId="0" fontId="32" fillId="0" borderId="47" xfId="83" applyFont="1" applyFill="1" applyBorder="1" applyAlignment="1">
      <alignment vertical="center"/>
    </xf>
    <xf numFmtId="0" fontId="32" fillId="0" borderId="125" xfId="83" applyFont="1" applyFill="1" applyBorder="1" applyAlignment="1">
      <alignment vertical="center"/>
    </xf>
    <xf numFmtId="0" fontId="32" fillId="0" borderId="89" xfId="83" applyFont="1" applyFill="1" applyBorder="1" applyAlignment="1">
      <alignment vertical="center"/>
    </xf>
    <xf numFmtId="41" fontId="32" fillId="0" borderId="97" xfId="5" applyFont="1" applyFill="1" applyBorder="1" applyAlignment="1">
      <alignment horizontal="center" vertical="center"/>
    </xf>
    <xf numFmtId="0" fontId="32" fillId="0" borderId="145" xfId="83" applyFont="1" applyFill="1" applyBorder="1" applyAlignment="1">
      <alignment horizontal="center" vertical="center"/>
    </xf>
    <xf numFmtId="0" fontId="32" fillId="0" borderId="96" xfId="83" applyFont="1" applyFill="1" applyBorder="1" applyAlignment="1">
      <alignment horizontal="center" vertical="center"/>
    </xf>
    <xf numFmtId="178" fontId="32" fillId="0" borderId="124" xfId="3" applyNumberFormat="1" applyFont="1" applyFill="1" applyBorder="1" applyAlignment="1">
      <alignment horizontal="right" vertical="center"/>
    </xf>
    <xf numFmtId="0" fontId="30" fillId="0" borderId="127" xfId="83" applyFont="1" applyFill="1" applyBorder="1" applyAlignment="1">
      <alignment vertical="center"/>
    </xf>
    <xf numFmtId="0" fontId="30" fillId="0" borderId="39" xfId="83" applyFont="1" applyFill="1" applyBorder="1" applyAlignment="1">
      <alignment vertical="center"/>
    </xf>
    <xf numFmtId="178" fontId="30" fillId="0" borderId="122" xfId="3" applyNumberFormat="1" applyFont="1" applyFill="1" applyBorder="1" applyAlignment="1">
      <alignment horizontal="right" vertical="center"/>
    </xf>
    <xf numFmtId="0" fontId="30" fillId="0" borderId="79" xfId="83" applyFont="1" applyFill="1" applyBorder="1" applyAlignment="1">
      <alignment vertical="center"/>
    </xf>
    <xf numFmtId="0" fontId="30" fillId="0" borderId="83" xfId="83" applyFont="1" applyFill="1" applyBorder="1" applyAlignment="1">
      <alignment horizontal="left" vertical="center"/>
    </xf>
    <xf numFmtId="41" fontId="30" fillId="0" borderId="88" xfId="5" applyFont="1" applyFill="1" applyBorder="1" applyAlignment="1">
      <alignment vertical="center"/>
    </xf>
    <xf numFmtId="0" fontId="30" fillId="0" borderId="129" xfId="83" applyFont="1" applyFill="1" applyBorder="1" applyAlignment="1">
      <alignment horizontal="left" vertical="center"/>
    </xf>
    <xf numFmtId="0" fontId="30" fillId="0" borderId="129" xfId="83" applyFont="1" applyFill="1" applyBorder="1" applyAlignment="1">
      <alignment vertical="center"/>
    </xf>
    <xf numFmtId="178" fontId="19" fillId="0" borderId="128" xfId="3" quotePrefix="1" applyNumberFormat="1" applyFont="1" applyFill="1" applyBorder="1" applyAlignment="1">
      <alignment horizontal="right" vertical="center"/>
    </xf>
    <xf numFmtId="41" fontId="30" fillId="0" borderId="86" xfId="5" applyFont="1" applyFill="1" applyBorder="1" applyAlignment="1">
      <alignment vertical="center"/>
    </xf>
    <xf numFmtId="0" fontId="30" fillId="0" borderId="123" xfId="83" applyFont="1" applyFill="1" applyBorder="1" applyAlignment="1">
      <alignment vertical="center"/>
    </xf>
    <xf numFmtId="0" fontId="30" fillId="0" borderId="135" xfId="83" applyFont="1" applyFill="1" applyBorder="1" applyAlignment="1">
      <alignment vertical="center"/>
    </xf>
    <xf numFmtId="0" fontId="32" fillId="0" borderId="34" xfId="83" applyFont="1" applyFill="1" applyBorder="1" applyAlignment="1">
      <alignment horizontal="left" vertical="center"/>
    </xf>
    <xf numFmtId="0" fontId="32" fillId="0" borderId="34" xfId="83" applyFont="1" applyFill="1" applyBorder="1" applyAlignment="1">
      <alignment vertical="center"/>
    </xf>
    <xf numFmtId="0" fontId="30" fillId="0" borderId="132" xfId="83" applyFont="1" applyFill="1" applyBorder="1" applyAlignment="1">
      <alignment vertical="center"/>
    </xf>
    <xf numFmtId="0" fontId="30" fillId="0" borderId="120" xfId="83" applyFont="1" applyFill="1" applyBorder="1" applyAlignment="1">
      <alignment horizontal="left" vertical="center"/>
    </xf>
    <xf numFmtId="41" fontId="30" fillId="0" borderId="111" xfId="5" applyFont="1" applyFill="1" applyBorder="1" applyAlignment="1">
      <alignment vertical="center"/>
    </xf>
    <xf numFmtId="0" fontId="30" fillId="0" borderId="137" xfId="83" applyFont="1" applyFill="1" applyBorder="1" applyAlignment="1">
      <alignment vertical="center"/>
    </xf>
    <xf numFmtId="178" fontId="19" fillId="0" borderId="136" xfId="3" applyNumberFormat="1" applyFont="1" applyFill="1" applyBorder="1" applyAlignment="1">
      <alignment horizontal="right" vertical="center"/>
    </xf>
    <xf numFmtId="0" fontId="30" fillId="0" borderId="94" xfId="83" applyFont="1" applyFill="1" applyBorder="1" applyAlignment="1">
      <alignment horizontal="left" vertical="center"/>
    </xf>
    <xf numFmtId="41" fontId="30" fillId="0" borderId="92" xfId="5" applyFont="1" applyFill="1" applyBorder="1" applyAlignment="1">
      <alignment vertical="center"/>
    </xf>
    <xf numFmtId="0" fontId="30" fillId="0" borderId="93" xfId="83" applyFont="1" applyFill="1" applyBorder="1" applyAlignment="1">
      <alignment horizontal="left" vertical="center"/>
    </xf>
    <xf numFmtId="0" fontId="30" fillId="0" borderId="93" xfId="83" applyFont="1" applyFill="1" applyBorder="1" applyAlignment="1">
      <alignment vertical="center"/>
    </xf>
    <xf numFmtId="178" fontId="19" fillId="0" borderId="133" xfId="3" quotePrefix="1" applyNumberFormat="1" applyFont="1" applyFill="1" applyBorder="1" applyAlignment="1">
      <alignment horizontal="right" vertical="center"/>
    </xf>
    <xf numFmtId="0" fontId="30" fillId="0" borderId="181" xfId="83" applyFont="1" applyFill="1" applyBorder="1" applyAlignment="1">
      <alignment horizontal="left" vertical="center"/>
    </xf>
    <xf numFmtId="41" fontId="30" fillId="0" borderId="180" xfId="5" applyFont="1" applyFill="1" applyBorder="1" applyAlignment="1">
      <alignment vertical="center"/>
    </xf>
    <xf numFmtId="0" fontId="30" fillId="0" borderId="179" xfId="83" applyFont="1" applyFill="1" applyBorder="1" applyAlignment="1">
      <alignment vertical="center"/>
    </xf>
    <xf numFmtId="178" fontId="19" fillId="0" borderId="185" xfId="3" applyNumberFormat="1" applyFont="1" applyFill="1" applyBorder="1" applyAlignment="1">
      <alignment horizontal="right" vertical="center"/>
    </xf>
    <xf numFmtId="41" fontId="27" fillId="0" borderId="83" xfId="5" applyFont="1" applyFill="1" applyBorder="1" applyAlignment="1">
      <alignment vertical="center"/>
    </xf>
    <xf numFmtId="41" fontId="28" fillId="0" borderId="144" xfId="5" applyFont="1" applyFill="1" applyBorder="1" applyAlignment="1">
      <alignment vertical="center"/>
    </xf>
    <xf numFmtId="41" fontId="28" fillId="0" borderId="97" xfId="5" applyFont="1" applyFill="1" applyBorder="1" applyAlignment="1">
      <alignment vertical="center"/>
    </xf>
    <xf numFmtId="41" fontId="27" fillId="0" borderId="10" xfId="5" applyFont="1" applyFill="1" applyBorder="1" applyAlignment="1">
      <alignment vertical="center"/>
    </xf>
    <xf numFmtId="184" fontId="28" fillId="4" borderId="11" xfId="89" applyNumberFormat="1" applyFont="1" applyFill="1" applyBorder="1" applyAlignment="1">
      <alignment vertical="center"/>
    </xf>
    <xf numFmtId="184" fontId="32" fillId="0" borderId="96" xfId="5" applyNumberFormat="1" applyFont="1" applyFill="1" applyBorder="1" applyAlignment="1">
      <alignment horizontal="right" vertical="center"/>
    </xf>
    <xf numFmtId="184" fontId="30" fillId="0" borderId="88" xfId="5" applyNumberFormat="1" applyFont="1" applyFill="1" applyBorder="1" applyAlignment="1">
      <alignment horizontal="right" vertical="center"/>
    </xf>
    <xf numFmtId="184" fontId="30" fillId="0" borderId="86" xfId="5" applyNumberFormat="1" applyFont="1" applyFill="1" applyBorder="1" applyAlignment="1">
      <alignment horizontal="right" vertical="center"/>
    </xf>
    <xf numFmtId="184" fontId="30" fillId="0" borderId="111" xfId="5" applyNumberFormat="1" applyFont="1" applyFill="1" applyBorder="1" applyAlignment="1">
      <alignment horizontal="right" vertical="center"/>
    </xf>
    <xf numFmtId="184" fontId="30" fillId="0" borderId="92" xfId="5" applyNumberFormat="1" applyFont="1" applyFill="1" applyBorder="1" applyAlignment="1">
      <alignment horizontal="right" vertical="center"/>
    </xf>
    <xf numFmtId="184" fontId="30" fillId="0" borderId="180" xfId="5" applyNumberFormat="1" applyFont="1" applyFill="1" applyBorder="1" applyAlignment="1">
      <alignment horizontal="right" vertical="center"/>
    </xf>
    <xf numFmtId="0" fontId="19" fillId="0" borderId="11" xfId="83" applyFont="1" applyFill="1" applyBorder="1" applyAlignment="1">
      <alignment horizontal="center" vertical="center"/>
    </xf>
    <xf numFmtId="41" fontId="30" fillId="0" borderId="112" xfId="5" applyFont="1" applyFill="1" applyBorder="1">
      <alignment vertical="center"/>
    </xf>
    <xf numFmtId="179" fontId="30" fillId="0" borderId="118" xfId="2" applyNumberFormat="1" applyFont="1" applyFill="1" applyBorder="1" applyAlignment="1">
      <alignment horizontal="center" vertical="center"/>
    </xf>
    <xf numFmtId="41" fontId="30" fillId="0" borderId="119" xfId="5" applyFont="1" applyFill="1" applyBorder="1">
      <alignment vertical="center"/>
    </xf>
    <xf numFmtId="184" fontId="19" fillId="0" borderId="119" xfId="83" applyNumberFormat="1" applyFont="1" applyFill="1" applyBorder="1">
      <alignment vertical="center"/>
    </xf>
    <xf numFmtId="182" fontId="19" fillId="0" borderId="118" xfId="83" applyNumberFormat="1" applyFont="1" applyFill="1" applyBorder="1" applyAlignment="1">
      <alignment horizontal="center" vertical="center"/>
    </xf>
    <xf numFmtId="0" fontId="19" fillId="0" borderId="45" xfId="83" applyFont="1" applyFill="1" applyBorder="1">
      <alignment vertical="center"/>
    </xf>
    <xf numFmtId="0" fontId="19" fillId="0" borderId="94" xfId="83" applyFont="1" applyFill="1" applyBorder="1" applyAlignment="1">
      <alignment horizontal="center" vertical="center"/>
    </xf>
    <xf numFmtId="41" fontId="19" fillId="0" borderId="93" xfId="5" applyFont="1" applyFill="1" applyBorder="1">
      <alignment vertical="center"/>
    </xf>
    <xf numFmtId="2" fontId="19" fillId="0" borderId="116" xfId="5" applyNumberFormat="1" applyFont="1" applyFill="1" applyBorder="1">
      <alignment vertical="center"/>
    </xf>
    <xf numFmtId="41" fontId="19" fillId="0" borderId="91" xfId="5" applyFont="1" applyFill="1" applyBorder="1">
      <alignment vertical="center"/>
    </xf>
    <xf numFmtId="2" fontId="19" fillId="0" borderId="82" xfId="83" applyNumberFormat="1" applyFont="1" applyFill="1" applyBorder="1">
      <alignment vertical="center"/>
    </xf>
    <xf numFmtId="184" fontId="19" fillId="0" borderId="91" xfId="83" applyNumberFormat="1" applyFont="1" applyFill="1" applyBorder="1">
      <alignment vertical="center"/>
    </xf>
    <xf numFmtId="182" fontId="19" fillId="0" borderId="82" xfId="83" applyNumberFormat="1" applyFont="1" applyFill="1" applyBorder="1" applyAlignment="1">
      <alignment horizontal="center" vertical="center"/>
    </xf>
    <xf numFmtId="0" fontId="19" fillId="0" borderId="78" xfId="83" applyFont="1" applyFill="1" applyBorder="1" applyAlignment="1">
      <alignment horizontal="center" vertical="center"/>
    </xf>
    <xf numFmtId="41" fontId="19" fillId="0" borderId="98" xfId="5" applyFont="1" applyFill="1" applyBorder="1">
      <alignment vertical="center"/>
    </xf>
    <xf numFmtId="2" fontId="19" fillId="0" borderId="87" xfId="5" applyNumberFormat="1" applyFont="1" applyFill="1" applyBorder="1">
      <alignment vertical="center"/>
    </xf>
    <xf numFmtId="41" fontId="19" fillId="0" borderId="77" xfId="5" applyFont="1" applyFill="1" applyBorder="1">
      <alignment vertical="center"/>
    </xf>
    <xf numFmtId="2" fontId="19" fillId="0" borderId="76" xfId="83" applyNumberFormat="1" applyFont="1" applyFill="1" applyBorder="1">
      <alignment vertical="center"/>
    </xf>
    <xf numFmtId="184" fontId="19" fillId="0" borderId="77" xfId="83" applyNumberFormat="1" applyFont="1" applyFill="1" applyBorder="1">
      <alignment vertical="center"/>
    </xf>
    <xf numFmtId="182" fontId="19" fillId="0" borderId="76" xfId="83" applyNumberFormat="1" applyFont="1" applyFill="1" applyBorder="1" applyAlignment="1">
      <alignment horizontal="center" vertical="center"/>
    </xf>
    <xf numFmtId="0" fontId="19" fillId="0" borderId="100" xfId="83" applyFont="1" applyFill="1" applyBorder="1" applyAlignment="1">
      <alignment horizontal="center" vertical="center"/>
    </xf>
    <xf numFmtId="41" fontId="19" fillId="0" borderId="99" xfId="5" applyFont="1" applyFill="1" applyBorder="1">
      <alignment vertical="center"/>
    </xf>
    <xf numFmtId="2" fontId="19" fillId="0" borderId="117" xfId="5" applyNumberFormat="1" applyFont="1" applyFill="1" applyBorder="1">
      <alignment vertical="center"/>
    </xf>
    <xf numFmtId="41" fontId="19" fillId="0" borderId="75" xfId="5" applyFont="1" applyFill="1" applyBorder="1">
      <alignment vertical="center"/>
    </xf>
    <xf numFmtId="2" fontId="19" fillId="0" borderId="74" xfId="83" applyNumberFormat="1" applyFont="1" applyFill="1" applyBorder="1">
      <alignment vertical="center"/>
    </xf>
    <xf numFmtId="184" fontId="19" fillId="0" borderId="75" xfId="83" applyNumberFormat="1" applyFont="1" applyFill="1" applyBorder="1">
      <alignment vertical="center"/>
    </xf>
    <xf numFmtId="182" fontId="19" fillId="0" borderId="74" xfId="83" applyNumberFormat="1" applyFont="1" applyFill="1" applyBorder="1" applyAlignment="1">
      <alignment horizontal="center" vertical="center"/>
    </xf>
    <xf numFmtId="0" fontId="19" fillId="0" borderId="81" xfId="83" applyFont="1" applyFill="1" applyBorder="1">
      <alignment vertical="center"/>
    </xf>
    <xf numFmtId="0" fontId="19" fillId="0" borderId="80" xfId="83" applyFont="1" applyFill="1" applyBorder="1">
      <alignment vertical="center"/>
    </xf>
    <xf numFmtId="0" fontId="19" fillId="0" borderId="73" xfId="83" applyFont="1" applyFill="1" applyBorder="1">
      <alignment vertical="center"/>
    </xf>
    <xf numFmtId="41" fontId="28" fillId="0" borderId="17" xfId="87" applyNumberFormat="1" applyFont="1" applyFill="1" applyBorder="1" applyAlignment="1">
      <alignment vertical="center"/>
    </xf>
    <xf numFmtId="41" fontId="28" fillId="0" borderId="204" xfId="87" applyNumberFormat="1" applyFont="1" applyFill="1" applyBorder="1" applyAlignment="1">
      <alignment vertical="center"/>
    </xf>
    <xf numFmtId="178" fontId="19" fillId="0" borderId="161" xfId="119" applyNumberFormat="1" applyFont="1" applyFill="1" applyBorder="1" applyAlignment="1">
      <alignment vertical="center" wrapText="1"/>
    </xf>
    <xf numFmtId="178" fontId="19" fillId="0" borderId="71" xfId="119" applyNumberFormat="1" applyFont="1" applyFill="1" applyBorder="1" applyAlignment="1">
      <alignment vertical="center" wrapText="1"/>
    </xf>
    <xf numFmtId="178" fontId="16" fillId="0" borderId="64" xfId="119" applyNumberFormat="1" applyFont="1" applyFill="1" applyBorder="1" applyAlignment="1">
      <alignment horizontal="center" vertical="center" wrapText="1"/>
    </xf>
    <xf numFmtId="178" fontId="19" fillId="0" borderId="62" xfId="119" applyNumberFormat="1" applyFont="1" applyFill="1" applyBorder="1" applyAlignment="1">
      <alignment horizontal="center" vertical="center" wrapText="1"/>
    </xf>
    <xf numFmtId="41" fontId="0" fillId="0" borderId="38" xfId="87" applyFont="1" applyFill="1" applyBorder="1" applyAlignment="1">
      <alignment vertical="center" wrapText="1"/>
    </xf>
    <xf numFmtId="181" fontId="19" fillId="0" borderId="40" xfId="5" applyNumberFormat="1" applyFont="1" applyFill="1" applyBorder="1" applyAlignment="1">
      <alignment horizontal="center" vertical="center" wrapText="1"/>
    </xf>
    <xf numFmtId="0" fontId="0" fillId="0" borderId="25" xfId="498" applyFont="1" applyFill="1" applyBorder="1" applyAlignment="1">
      <alignment vertical="center"/>
    </xf>
    <xf numFmtId="0" fontId="0" fillId="0" borderId="163" xfId="498" applyFont="1" applyFill="1" applyBorder="1" applyAlignment="1">
      <alignment horizontal="left" vertical="center"/>
    </xf>
    <xf numFmtId="41" fontId="19" fillId="0" borderId="0" xfId="508" applyFont="1" applyFill="1" applyBorder="1" applyAlignment="1">
      <alignment vertical="center" wrapText="1"/>
    </xf>
    <xf numFmtId="181" fontId="19" fillId="0" borderId="0" xfId="508" applyNumberFormat="1" applyFont="1" applyFill="1" applyBorder="1" applyAlignment="1">
      <alignment vertical="center" wrapText="1"/>
    </xf>
    <xf numFmtId="180" fontId="19" fillId="0" borderId="0" xfId="508" applyNumberFormat="1" applyFont="1" applyFill="1" applyBorder="1" applyAlignment="1">
      <alignment horizontal="center" vertical="center" wrapText="1"/>
    </xf>
    <xf numFmtId="41" fontId="19" fillId="0" borderId="0" xfId="508" applyFont="1" applyFill="1" applyBorder="1" applyAlignment="1">
      <alignment horizontal="center" vertical="center" wrapText="1"/>
    </xf>
    <xf numFmtId="41" fontId="37" fillId="0" borderId="0" xfId="508" applyFont="1" applyFill="1" applyBorder="1" applyAlignment="1">
      <alignment horizontal="center" vertical="center" wrapText="1"/>
    </xf>
    <xf numFmtId="41" fontId="22" fillId="0" borderId="27" xfId="54" applyFont="1" applyFill="1" applyBorder="1" applyAlignment="1">
      <alignment vertical="center"/>
    </xf>
    <xf numFmtId="0" fontId="0" fillId="0" borderId="56" xfId="498" applyFont="1" applyFill="1" applyBorder="1" applyAlignment="1">
      <alignment vertical="center"/>
    </xf>
    <xf numFmtId="41" fontId="0" fillId="0" borderId="167" xfId="87" applyFont="1" applyFill="1" applyBorder="1" applyAlignment="1">
      <alignment vertical="center"/>
    </xf>
    <xf numFmtId="0" fontId="34" fillId="0" borderId="0" xfId="0" applyFo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19" fillId="0" borderId="190" xfId="82" applyFont="1" applyFill="1" applyBorder="1" applyAlignment="1">
      <alignment horizontal="center" vertical="center" wrapText="1"/>
    </xf>
    <xf numFmtId="0" fontId="0" fillId="0" borderId="205" xfId="82" applyFont="1" applyFill="1" applyBorder="1" applyAlignment="1">
      <alignment horizontal="center" vertical="center" wrapText="1"/>
    </xf>
    <xf numFmtId="41" fontId="19" fillId="0" borderId="206" xfId="5" applyFont="1" applyFill="1" applyBorder="1" applyAlignment="1">
      <alignment vertical="center"/>
    </xf>
    <xf numFmtId="0" fontId="27" fillId="0" borderId="207" xfId="2" applyNumberFormat="1" applyFont="1" applyFill="1" applyBorder="1" applyAlignment="1">
      <alignment horizontal="center" vertical="center"/>
    </xf>
    <xf numFmtId="41" fontId="27" fillId="0" borderId="208" xfId="5" applyFont="1" applyFill="1" applyBorder="1" applyAlignment="1">
      <alignment vertical="center"/>
    </xf>
    <xf numFmtId="179" fontId="27" fillId="0" borderId="209" xfId="2" applyNumberFormat="1" applyFont="1" applyFill="1" applyBorder="1" applyAlignment="1">
      <alignment horizontal="center" vertical="center"/>
    </xf>
    <xf numFmtId="183" fontId="27" fillId="0" borderId="210" xfId="5" applyNumberFormat="1" applyFont="1" applyFill="1" applyBorder="1" applyAlignment="1">
      <alignment vertical="center"/>
    </xf>
    <xf numFmtId="41" fontId="27" fillId="0" borderId="211" xfId="5" applyFont="1" applyFill="1" applyBorder="1" applyAlignment="1">
      <alignment vertical="center"/>
    </xf>
    <xf numFmtId="41" fontId="27" fillId="0" borderId="144" xfId="5" applyFont="1" applyFill="1" applyBorder="1" applyAlignment="1">
      <alignment vertical="center"/>
    </xf>
    <xf numFmtId="41" fontId="30" fillId="0" borderId="192" xfId="5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28" fillId="5" borderId="115" xfId="138" applyFont="1" applyFill="1" applyBorder="1" applyAlignment="1">
      <alignment horizontal="center" vertical="center"/>
    </xf>
    <xf numFmtId="41" fontId="28" fillId="5" borderId="114" xfId="138" applyFont="1" applyFill="1" applyBorder="1" applyAlignment="1">
      <alignment horizontal="center" vertical="center"/>
    </xf>
    <xf numFmtId="41" fontId="28" fillId="5" borderId="49" xfId="138" applyFont="1" applyFill="1" applyBorder="1" applyAlignment="1">
      <alignment horizontal="center" vertical="center"/>
    </xf>
    <xf numFmtId="0" fontId="27" fillId="0" borderId="1" xfId="82" applyFont="1" applyFill="1" applyBorder="1" applyAlignment="1">
      <alignment horizontal="center" vertical="center" wrapText="1"/>
    </xf>
    <xf numFmtId="0" fontId="27" fillId="0" borderId="90" xfId="82" applyFont="1" applyFill="1" applyBorder="1" applyAlignment="1">
      <alignment horizontal="center" vertical="center" wrapText="1"/>
    </xf>
    <xf numFmtId="0" fontId="27" fillId="0" borderId="4" xfId="82" applyFont="1" applyFill="1" applyBorder="1" applyAlignment="1">
      <alignment horizontal="center" vertical="center" wrapText="1"/>
    </xf>
    <xf numFmtId="0" fontId="27" fillId="0" borderId="79" xfId="82" applyFont="1" applyFill="1" applyBorder="1" applyAlignment="1">
      <alignment horizontal="center" vertical="center" wrapText="1"/>
    </xf>
    <xf numFmtId="0" fontId="27" fillId="0" borderId="6" xfId="82" applyFont="1" applyFill="1" applyBorder="1" applyAlignment="1">
      <alignment horizontal="center" vertical="center" wrapText="1"/>
    </xf>
    <xf numFmtId="0" fontId="27" fillId="0" borderId="72" xfId="82" applyFont="1" applyFill="1" applyBorder="1" applyAlignment="1">
      <alignment horizontal="center" vertical="center" wrapText="1"/>
    </xf>
    <xf numFmtId="0" fontId="28" fillId="5" borderId="9" xfId="82" applyFont="1" applyFill="1" applyBorder="1" applyAlignment="1">
      <alignment horizontal="center" vertical="center" wrapText="1"/>
    </xf>
    <xf numFmtId="0" fontId="28" fillId="5" borderId="11" xfId="82" applyFont="1" applyFill="1" applyBorder="1" applyAlignment="1">
      <alignment horizontal="center" vertical="center" wrapText="1"/>
    </xf>
    <xf numFmtId="0" fontId="28" fillId="5" borderId="1" xfId="82" applyFont="1" applyFill="1" applyBorder="1" applyAlignment="1">
      <alignment horizontal="center" vertical="center" wrapText="1"/>
    </xf>
    <xf numFmtId="0" fontId="28" fillId="5" borderId="90" xfId="82" applyFont="1" applyFill="1" applyBorder="1" applyAlignment="1">
      <alignment horizontal="center" vertical="center" wrapText="1"/>
    </xf>
    <xf numFmtId="0" fontId="28" fillId="5" borderId="113" xfId="82" applyFont="1" applyFill="1" applyBorder="1" applyAlignment="1">
      <alignment horizontal="center" vertical="center" wrapText="1"/>
    </xf>
    <xf numFmtId="0" fontId="28" fillId="5" borderId="86" xfId="82" applyFont="1" applyFill="1" applyBorder="1" applyAlignment="1">
      <alignment horizontal="center" vertical="center" wrapText="1"/>
    </xf>
    <xf numFmtId="0" fontId="28" fillId="6" borderId="110" xfId="82" applyFont="1" applyFill="1" applyBorder="1" applyAlignment="1">
      <alignment horizontal="center" vertical="center" wrapText="1"/>
    </xf>
    <xf numFmtId="0" fontId="28" fillId="6" borderId="105" xfId="82" applyFont="1" applyFill="1" applyBorder="1" applyAlignment="1">
      <alignment horizontal="center" vertical="center" wrapText="1"/>
    </xf>
    <xf numFmtId="0" fontId="57" fillId="38" borderId="183" xfId="83" applyFont="1" applyFill="1" applyBorder="1" applyAlignment="1">
      <alignment horizontal="center" vertical="center" wrapText="1"/>
    </xf>
    <xf numFmtId="0" fontId="57" fillId="38" borderId="178" xfId="83" applyFont="1" applyFill="1" applyBorder="1" applyAlignment="1">
      <alignment horizontal="center" vertical="center" wrapText="1"/>
    </xf>
    <xf numFmtId="0" fontId="57" fillId="38" borderId="202" xfId="83" applyFont="1" applyFill="1" applyBorder="1" applyAlignment="1">
      <alignment horizontal="center" vertical="center" wrapText="1"/>
    </xf>
    <xf numFmtId="0" fontId="57" fillId="38" borderId="203" xfId="83" applyFont="1" applyFill="1" applyBorder="1" applyAlignment="1">
      <alignment horizontal="center" vertical="center" wrapText="1"/>
    </xf>
    <xf numFmtId="0" fontId="19" fillId="0" borderId="4" xfId="83" applyFont="1" applyFill="1" applyBorder="1" applyAlignment="1">
      <alignment horizontal="center" vertical="center"/>
    </xf>
    <xf numFmtId="0" fontId="19" fillId="0" borderId="79" xfId="83" applyFont="1" applyFill="1" applyBorder="1" applyAlignment="1">
      <alignment horizontal="center" vertical="center"/>
    </xf>
    <xf numFmtId="0" fontId="31" fillId="0" borderId="0" xfId="83" applyFont="1" applyAlignment="1">
      <alignment horizontal="left" vertical="center" wrapText="1"/>
    </xf>
    <xf numFmtId="0" fontId="57" fillId="38" borderId="145" xfId="83" applyFont="1" applyFill="1" applyBorder="1" applyAlignment="1">
      <alignment horizontal="center" vertical="center" wrapText="1"/>
    </xf>
    <xf numFmtId="0" fontId="57" fillId="38" borderId="89" xfId="83" applyFont="1" applyFill="1" applyBorder="1" applyAlignment="1">
      <alignment horizontal="center" vertical="center" wrapText="1"/>
    </xf>
    <xf numFmtId="0" fontId="57" fillId="38" borderId="115" xfId="83" applyFont="1" applyFill="1" applyBorder="1" applyAlignment="1">
      <alignment horizontal="center" vertical="center" wrapText="1"/>
    </xf>
    <xf numFmtId="0" fontId="57" fillId="38" borderId="191" xfId="83" applyFont="1" applyFill="1" applyBorder="1" applyAlignment="1">
      <alignment horizontal="center" vertical="center" wrapText="1"/>
    </xf>
    <xf numFmtId="0" fontId="57" fillId="38" borderId="96" xfId="83" applyFont="1" applyFill="1" applyBorder="1" applyAlignment="1">
      <alignment horizontal="center" vertical="center" wrapText="1"/>
    </xf>
    <xf numFmtId="0" fontId="57" fillId="38" borderId="12" xfId="83" applyFont="1" applyFill="1" applyBorder="1" applyAlignment="1">
      <alignment horizontal="center" vertical="center" wrapText="1"/>
    </xf>
    <xf numFmtId="0" fontId="57" fillId="38" borderId="193" xfId="83" applyFont="1" applyFill="1" applyBorder="1" applyAlignment="1">
      <alignment horizontal="center" vertical="center" wrapText="1"/>
    </xf>
    <xf numFmtId="0" fontId="20" fillId="4" borderId="0" xfId="82" applyFont="1" applyFill="1" applyAlignment="1">
      <alignment horizontal="center" vertical="center"/>
    </xf>
    <xf numFmtId="0" fontId="35" fillId="5" borderId="140" xfId="82" applyFont="1" applyFill="1" applyBorder="1" applyAlignment="1">
      <alignment horizontal="center" vertical="center"/>
    </xf>
    <xf numFmtId="0" fontId="35" fillId="5" borderId="139" xfId="82" applyFont="1" applyFill="1" applyBorder="1" applyAlignment="1">
      <alignment horizontal="center" vertical="center"/>
    </xf>
    <xf numFmtId="0" fontId="35" fillId="5" borderId="154" xfId="82" applyFont="1" applyFill="1" applyBorder="1" applyAlignment="1">
      <alignment horizontal="center" vertical="center"/>
    </xf>
    <xf numFmtId="0" fontId="32" fillId="5" borderId="153" xfId="82" applyFont="1" applyFill="1" applyBorder="1" applyAlignment="1">
      <alignment horizontal="center" vertical="center"/>
    </xf>
    <xf numFmtId="0" fontId="32" fillId="5" borderId="139" xfId="82" applyFont="1" applyFill="1" applyBorder="1" applyAlignment="1">
      <alignment horizontal="center" vertical="center"/>
    </xf>
    <xf numFmtId="0" fontId="32" fillId="5" borderId="152" xfId="82" applyFont="1" applyFill="1" applyBorder="1" applyAlignment="1">
      <alignment horizontal="center" vertical="center"/>
    </xf>
    <xf numFmtId="0" fontId="28" fillId="5" borderId="151" xfId="82" applyFont="1" applyFill="1" applyBorder="1" applyAlignment="1">
      <alignment horizontal="center" vertical="center" wrapText="1"/>
    </xf>
    <xf numFmtId="0" fontId="28" fillId="5" borderId="134" xfId="82" applyFont="1" applyFill="1" applyBorder="1" applyAlignment="1">
      <alignment horizontal="center" vertical="center" wrapText="1"/>
    </xf>
    <xf numFmtId="0" fontId="28" fillId="5" borderId="130" xfId="82" applyFont="1" applyFill="1" applyBorder="1" applyAlignment="1">
      <alignment horizontal="center" vertical="center" wrapText="1"/>
    </xf>
    <xf numFmtId="0" fontId="28" fillId="5" borderId="131" xfId="82" applyFont="1" applyFill="1" applyBorder="1" applyAlignment="1">
      <alignment horizontal="center" vertical="center"/>
    </xf>
    <xf numFmtId="0" fontId="28" fillId="5" borderId="134" xfId="82" applyFont="1" applyFill="1" applyBorder="1" applyAlignment="1">
      <alignment horizontal="center" vertical="center"/>
    </xf>
    <xf numFmtId="0" fontId="28" fillId="5" borderId="150" xfId="82" applyFont="1" applyFill="1" applyBorder="1" applyAlignment="1">
      <alignment horizontal="center" vertical="center"/>
    </xf>
    <xf numFmtId="181" fontId="19" fillId="0" borderId="164" xfId="5" applyNumberFormat="1" applyFont="1" applyFill="1" applyBorder="1" applyAlignment="1">
      <alignment horizontal="center" vertical="center" wrapText="1"/>
    </xf>
    <xf numFmtId="181" fontId="19" fillId="0" borderId="162" xfId="5" applyNumberFormat="1" applyFont="1" applyFill="1" applyBorder="1" applyAlignment="1">
      <alignment horizontal="center" vertical="center" wrapText="1"/>
    </xf>
    <xf numFmtId="181" fontId="19" fillId="0" borderId="29" xfId="5" applyNumberFormat="1" applyFont="1" applyFill="1" applyBorder="1" applyAlignment="1">
      <alignment horizontal="center" vertical="center" wrapText="1"/>
    </xf>
    <xf numFmtId="0" fontId="24" fillId="0" borderId="0" xfId="82" applyFont="1" applyFill="1" applyAlignment="1">
      <alignment horizontal="center" vertical="center"/>
    </xf>
    <xf numFmtId="0" fontId="60" fillId="3" borderId="68" xfId="82" applyFont="1" applyFill="1" applyBorder="1" applyAlignment="1">
      <alignment horizontal="center" vertical="center"/>
    </xf>
    <xf numFmtId="0" fontId="60" fillId="3" borderId="54" xfId="82" applyFont="1" applyFill="1" applyBorder="1" applyAlignment="1">
      <alignment horizontal="center" vertical="center"/>
    </xf>
    <xf numFmtId="0" fontId="34" fillId="3" borderId="18" xfId="82" applyFont="1" applyFill="1" applyBorder="1" applyAlignment="1">
      <alignment horizontal="center" vertical="center" wrapText="1"/>
    </xf>
    <xf numFmtId="0" fontId="34" fillId="3" borderId="14" xfId="82" applyFont="1" applyFill="1" applyBorder="1" applyAlignment="1">
      <alignment horizontal="center" vertical="center" wrapText="1"/>
    </xf>
    <xf numFmtId="0" fontId="34" fillId="3" borderId="62" xfId="82" applyFont="1" applyFill="1" applyBorder="1" applyAlignment="1">
      <alignment horizontal="center" vertical="center" wrapText="1"/>
    </xf>
    <xf numFmtId="0" fontId="33" fillId="3" borderId="52" xfId="82" applyFont="1" applyFill="1" applyBorder="1" applyAlignment="1">
      <alignment horizontal="center" vertical="center"/>
    </xf>
    <xf numFmtId="0" fontId="33" fillId="3" borderId="69" xfId="82" applyFont="1" applyFill="1" applyBorder="1" applyAlignment="1">
      <alignment horizontal="center" vertical="center"/>
    </xf>
    <xf numFmtId="0" fontId="34" fillId="3" borderId="18" xfId="82" applyFont="1" applyFill="1" applyBorder="1" applyAlignment="1">
      <alignment horizontal="center" vertical="center" shrinkToFit="1"/>
    </xf>
    <xf numFmtId="0" fontId="34" fillId="3" borderId="14" xfId="82" applyFont="1" applyFill="1" applyBorder="1" applyAlignment="1">
      <alignment horizontal="center" vertical="center" shrinkToFit="1"/>
    </xf>
    <xf numFmtId="0" fontId="34" fillId="3" borderId="15" xfId="82" applyFont="1" applyFill="1" applyBorder="1" applyAlignment="1">
      <alignment horizontal="center" vertical="center" shrinkToFit="1"/>
    </xf>
  </cellXfs>
  <cellStyles count="512">
    <cellStyle name="20% - 강조색1 10" xfId="217"/>
    <cellStyle name="20% - 강조색1 2" xfId="218"/>
    <cellStyle name="20% - 강조색1 3" xfId="219"/>
    <cellStyle name="20% - 강조색1 4" xfId="220"/>
    <cellStyle name="20% - 강조색1 5" xfId="221"/>
    <cellStyle name="20% - 강조색1 6" xfId="222"/>
    <cellStyle name="20% - 강조색1 7" xfId="223"/>
    <cellStyle name="20% - 강조색1 8" xfId="224"/>
    <cellStyle name="20% - 강조색1 9" xfId="225"/>
    <cellStyle name="20% - 강조색2 10" xfId="226"/>
    <cellStyle name="20% - 강조색2 2" xfId="227"/>
    <cellStyle name="20% - 강조색2 3" xfId="228"/>
    <cellStyle name="20% - 강조색2 4" xfId="229"/>
    <cellStyle name="20% - 강조색2 5" xfId="230"/>
    <cellStyle name="20% - 강조색2 6" xfId="231"/>
    <cellStyle name="20% - 강조색2 7" xfId="232"/>
    <cellStyle name="20% - 강조색2 8" xfId="233"/>
    <cellStyle name="20% - 강조색2 9" xfId="234"/>
    <cellStyle name="20% - 강조색3 10" xfId="235"/>
    <cellStyle name="20% - 강조색3 2" xfId="236"/>
    <cellStyle name="20% - 강조색3 3" xfId="237"/>
    <cellStyle name="20% - 강조색3 4" xfId="238"/>
    <cellStyle name="20% - 강조색3 5" xfId="239"/>
    <cellStyle name="20% - 강조색3 6" xfId="240"/>
    <cellStyle name="20% - 강조색3 7" xfId="241"/>
    <cellStyle name="20% - 강조색3 8" xfId="242"/>
    <cellStyle name="20% - 강조색3 9" xfId="243"/>
    <cellStyle name="20% - 강조색4 10" xfId="244"/>
    <cellStyle name="20% - 강조색4 2" xfId="245"/>
    <cellStyle name="20% - 강조색4 3" xfId="246"/>
    <cellStyle name="20% - 강조색4 4" xfId="247"/>
    <cellStyle name="20% - 강조색4 5" xfId="248"/>
    <cellStyle name="20% - 강조색4 6" xfId="249"/>
    <cellStyle name="20% - 강조색4 7" xfId="250"/>
    <cellStyle name="20% - 강조색4 8" xfId="251"/>
    <cellStyle name="20% - 강조색4 9" xfId="252"/>
    <cellStyle name="20% - 강조색5 10" xfId="253"/>
    <cellStyle name="20% - 강조색5 2" xfId="254"/>
    <cellStyle name="20% - 강조색5 3" xfId="255"/>
    <cellStyle name="20% - 강조색5 4" xfId="256"/>
    <cellStyle name="20% - 강조색5 5" xfId="257"/>
    <cellStyle name="20% - 강조색5 6" xfId="258"/>
    <cellStyle name="20% - 강조색5 7" xfId="259"/>
    <cellStyle name="20% - 강조색5 8" xfId="260"/>
    <cellStyle name="20% - 강조색5 9" xfId="261"/>
    <cellStyle name="20% - 강조색6 10" xfId="262"/>
    <cellStyle name="20% - 강조색6 2" xfId="263"/>
    <cellStyle name="20% - 강조색6 3" xfId="264"/>
    <cellStyle name="20% - 강조색6 4" xfId="265"/>
    <cellStyle name="20% - 강조색6 5" xfId="266"/>
    <cellStyle name="20% - 강조색6 6" xfId="267"/>
    <cellStyle name="20% - 강조색6 7" xfId="268"/>
    <cellStyle name="20% - 강조색6 8" xfId="269"/>
    <cellStyle name="20% - 강조색6 9" xfId="270"/>
    <cellStyle name="40% - 강조색1 10" xfId="271"/>
    <cellStyle name="40% - 강조색1 2" xfId="272"/>
    <cellStyle name="40% - 강조색1 3" xfId="273"/>
    <cellStyle name="40% - 강조색1 4" xfId="274"/>
    <cellStyle name="40% - 강조색1 5" xfId="275"/>
    <cellStyle name="40% - 강조색1 6" xfId="276"/>
    <cellStyle name="40% - 강조색1 7" xfId="277"/>
    <cellStyle name="40% - 강조색1 8" xfId="278"/>
    <cellStyle name="40% - 강조색1 9" xfId="279"/>
    <cellStyle name="40% - 강조색2 10" xfId="280"/>
    <cellStyle name="40% - 강조색2 2" xfId="281"/>
    <cellStyle name="40% - 강조색2 3" xfId="282"/>
    <cellStyle name="40% - 강조색2 4" xfId="283"/>
    <cellStyle name="40% - 강조색2 5" xfId="284"/>
    <cellStyle name="40% - 강조색2 6" xfId="285"/>
    <cellStyle name="40% - 강조색2 7" xfId="286"/>
    <cellStyle name="40% - 강조색2 8" xfId="287"/>
    <cellStyle name="40% - 강조색2 9" xfId="288"/>
    <cellStyle name="40% - 강조색3 10" xfId="289"/>
    <cellStyle name="40% - 강조색3 2" xfId="290"/>
    <cellStyle name="40% - 강조색3 3" xfId="291"/>
    <cellStyle name="40% - 강조색3 4" xfId="292"/>
    <cellStyle name="40% - 강조색3 5" xfId="293"/>
    <cellStyle name="40% - 강조색3 6" xfId="294"/>
    <cellStyle name="40% - 강조색3 7" xfId="295"/>
    <cellStyle name="40% - 강조색3 8" xfId="296"/>
    <cellStyle name="40% - 강조색3 9" xfId="297"/>
    <cellStyle name="40% - 강조색4 10" xfId="298"/>
    <cellStyle name="40% - 강조색4 2" xfId="299"/>
    <cellStyle name="40% - 강조색4 3" xfId="300"/>
    <cellStyle name="40% - 강조색4 4" xfId="301"/>
    <cellStyle name="40% - 강조색4 5" xfId="302"/>
    <cellStyle name="40% - 강조색4 6" xfId="303"/>
    <cellStyle name="40% - 강조색4 7" xfId="304"/>
    <cellStyle name="40% - 강조색4 8" xfId="305"/>
    <cellStyle name="40% - 강조색4 9" xfId="306"/>
    <cellStyle name="40% - 강조색5 10" xfId="307"/>
    <cellStyle name="40% - 강조색5 2" xfId="308"/>
    <cellStyle name="40% - 강조색5 3" xfId="309"/>
    <cellStyle name="40% - 강조색5 4" xfId="310"/>
    <cellStyle name="40% - 강조색5 5" xfId="311"/>
    <cellStyle name="40% - 강조색5 6" xfId="312"/>
    <cellStyle name="40% - 강조색5 7" xfId="313"/>
    <cellStyle name="40% - 강조색5 8" xfId="314"/>
    <cellStyle name="40% - 강조색5 9" xfId="315"/>
    <cellStyle name="40% - 강조색6 10" xfId="316"/>
    <cellStyle name="40% - 강조색6 2" xfId="317"/>
    <cellStyle name="40% - 강조색6 3" xfId="318"/>
    <cellStyle name="40% - 강조색6 4" xfId="319"/>
    <cellStyle name="40% - 강조색6 5" xfId="320"/>
    <cellStyle name="40% - 강조색6 6" xfId="321"/>
    <cellStyle name="40% - 강조색6 7" xfId="322"/>
    <cellStyle name="40% - 강조색6 8" xfId="323"/>
    <cellStyle name="40% - 강조색6 9" xfId="324"/>
    <cellStyle name="60% - 강조색1 2" xfId="325"/>
    <cellStyle name="60% - 강조색2 2" xfId="326"/>
    <cellStyle name="60% - 강조색3 2" xfId="327"/>
    <cellStyle name="60% - 강조색4 2" xfId="328"/>
    <cellStyle name="60% - 강조색5 2" xfId="329"/>
    <cellStyle name="60% - 강조색6 2" xfId="330"/>
    <cellStyle name="강조색1 2" xfId="331"/>
    <cellStyle name="강조색2 2" xfId="332"/>
    <cellStyle name="강조색3 2" xfId="333"/>
    <cellStyle name="강조색4 2" xfId="334"/>
    <cellStyle name="강조색5 2" xfId="335"/>
    <cellStyle name="강조색6 2" xfId="336"/>
    <cellStyle name="경고문 2" xfId="337"/>
    <cellStyle name="계산 2" xfId="338"/>
    <cellStyle name="나쁨 2" xfId="339"/>
    <cellStyle name="메모 2" xfId="340"/>
    <cellStyle name="메모 2 10" xfId="341"/>
    <cellStyle name="메모 2 2" xfId="342"/>
    <cellStyle name="메모 2 3" xfId="343"/>
    <cellStyle name="메모 2 4" xfId="344"/>
    <cellStyle name="메모 2 5" xfId="345"/>
    <cellStyle name="메모 2 6" xfId="346"/>
    <cellStyle name="메모 2 7" xfId="347"/>
    <cellStyle name="메모 2 8" xfId="348"/>
    <cellStyle name="메모 2 9" xfId="349"/>
    <cellStyle name="백분율 2" xfId="1"/>
    <cellStyle name="백분율 3" xfId="2"/>
    <cellStyle name="백분율 4" xfId="8"/>
    <cellStyle name="백분율 4 2" xfId="35"/>
    <cellStyle name="백분율 4 2 2" xfId="188"/>
    <cellStyle name="백분율 4 2 3" xfId="147"/>
    <cellStyle name="백분율 4 3" xfId="178"/>
    <cellStyle name="백분율 4 3 2" xfId="422"/>
    <cellStyle name="백분율 4 4" xfId="423"/>
    <cellStyle name="백분율 4 5" xfId="424"/>
    <cellStyle name="백분율 4 6" xfId="487"/>
    <cellStyle name="백분율 4 7" xfId="124"/>
    <cellStyle name="백분율 5" xfId="9"/>
    <cellStyle name="백분율 6" xfId="17"/>
    <cellStyle name="백분율 6 2" xfId="39"/>
    <cellStyle name="백분율 6 2 2" xfId="192"/>
    <cellStyle name="백분율 6 2 3" xfId="151"/>
    <cellStyle name="백분율 6 3" xfId="48"/>
    <cellStyle name="백분율 6 3 2" xfId="199"/>
    <cellStyle name="백분율 6 3 3" xfId="91"/>
    <cellStyle name="백분율 6 3 3 2" xfId="441"/>
    <cellStyle name="백분율 6 3 4" xfId="159"/>
    <cellStyle name="백분율 6 4" xfId="49"/>
    <cellStyle name="백분율 6 4 2" xfId="200"/>
    <cellStyle name="백분율 6 4 3" xfId="160"/>
    <cellStyle name="백분율 6 5" xfId="182"/>
    <cellStyle name="백분율 6 6" xfId="129"/>
    <cellStyle name="백분율 7" xfId="425"/>
    <cellStyle name="백분율 8" xfId="426"/>
    <cellStyle name="보통 2" xfId="350"/>
    <cellStyle name="설명 텍스트 2" xfId="351"/>
    <cellStyle name="셀 확인 2" xfId="352"/>
    <cellStyle name="쉼표 [0]" xfId="3" builtinId="6"/>
    <cellStyle name="쉼표 [0] 10" xfId="353"/>
    <cellStyle name="쉼표 [0] 10 2" xfId="354"/>
    <cellStyle name="쉼표 [0] 10 3" xfId="355"/>
    <cellStyle name="쉼표 [0] 11" xfId="18"/>
    <cellStyle name="쉼표 [0] 11 2" xfId="79"/>
    <cellStyle name="쉼표 [0] 11 2 2" xfId="356"/>
    <cellStyle name="쉼표 [0] 11 3" xfId="19"/>
    <cellStyle name="쉼표 [0] 11 3 2" xfId="131"/>
    <cellStyle name="쉼표 [0] 11 4" xfId="357"/>
    <cellStyle name="쉼표 [0] 11 5" xfId="130"/>
    <cellStyle name="쉼표 [0] 12" xfId="358"/>
    <cellStyle name="쉼표 [0] 13" xfId="359"/>
    <cellStyle name="쉼표 [0] 14" xfId="360"/>
    <cellStyle name="쉼표 [0] 15" xfId="361"/>
    <cellStyle name="쉼표 [0] 15 2" xfId="362"/>
    <cellStyle name="쉼표 [0] 16" xfId="20"/>
    <cellStyle name="쉼표 [0] 16 2" xfId="132"/>
    <cellStyle name="쉼표 [0] 17" xfId="363"/>
    <cellStyle name="쉼표 [0] 18" xfId="77"/>
    <cellStyle name="쉼표 [0] 18 2" xfId="481"/>
    <cellStyle name="쉼표 [0] 18 3" xfId="94"/>
    <cellStyle name="쉼표 [0] 18 3 2" xfId="493"/>
    <cellStyle name="쉼표 [0] 18 4" xfId="421"/>
    <cellStyle name="쉼표 [0] 19" xfId="458"/>
    <cellStyle name="쉼표 [0] 19 2 2" xfId="117"/>
    <cellStyle name="쉼표 [0] 2" xfId="4"/>
    <cellStyle name="쉼표 [0] 2 2" xfId="21"/>
    <cellStyle name="쉼표 [0] 2 2 2" xfId="22"/>
    <cellStyle name="쉼표 [0] 2 2 2 2" xfId="134"/>
    <cellStyle name="쉼표 [0] 2 2 3" xfId="23"/>
    <cellStyle name="쉼표 [0] 2 2 3 2" xfId="135"/>
    <cellStyle name="쉼표 [0] 2 2 4" xfId="427"/>
    <cellStyle name="쉼표 [0] 2 2 5" xfId="133"/>
    <cellStyle name="쉼표 [0] 2 3" xfId="364"/>
    <cellStyle name="쉼표 [0] 2 3 2" xfId="365"/>
    <cellStyle name="쉼표 [0] 2 4" xfId="366"/>
    <cellStyle name="쉼표 [0] 2 5" xfId="120"/>
    <cellStyle name="쉼표 [0] 20" xfId="119"/>
    <cellStyle name="쉼표 [0] 3" xfId="5"/>
    <cellStyle name="쉼표 [0] 3 2" xfId="24"/>
    <cellStyle name="쉼표 [0] 3 2 2" xfId="25"/>
    <cellStyle name="쉼표 [0] 3 2 2 2" xfId="137"/>
    <cellStyle name="쉼표 [0] 3 2 3" xfId="26"/>
    <cellStyle name="쉼표 [0] 3 2 3 2" xfId="138"/>
    <cellStyle name="쉼표 [0] 3 2 4" xfId="428"/>
    <cellStyle name="쉼표 [0] 3 2 5" xfId="136"/>
    <cellStyle name="쉼표 [0] 3 3" xfId="367"/>
    <cellStyle name="쉼표 [0] 3 4" xfId="368"/>
    <cellStyle name="쉼표 [0] 3 5" xfId="121"/>
    <cellStyle name="쉼표 [0] 4" xfId="7"/>
    <cellStyle name="쉼표 [0] 4 2" xfId="27"/>
    <cellStyle name="쉼표 [0] 4 2 2" xfId="28"/>
    <cellStyle name="쉼표 [0] 4 2 2 2" xfId="429"/>
    <cellStyle name="쉼표 [0] 4 2 2 3" xfId="140"/>
    <cellStyle name="쉼표 [0] 4 2 3" xfId="29"/>
    <cellStyle name="쉼표 [0] 4 2 3 2" xfId="141"/>
    <cellStyle name="쉼표 [0] 4 2 4" xfId="430"/>
    <cellStyle name="쉼표 [0] 4 2 5" xfId="431"/>
    <cellStyle name="쉼표 [0] 4 2 6" xfId="139"/>
    <cellStyle name="쉼표 [0] 4 3" xfId="34"/>
    <cellStyle name="쉼표 [0] 4 3 2" xfId="50"/>
    <cellStyle name="쉼표 [0] 4 3 2 2" xfId="201"/>
    <cellStyle name="쉼표 [0] 4 3 2 2 2 3" xfId="475"/>
    <cellStyle name="쉼표 [0] 4 3 2 3" xfId="443"/>
    <cellStyle name="쉼표 [0] 4 3 2 3 2" xfId="482"/>
    <cellStyle name="쉼표 [0] 4 3 2 3 3" xfId="511"/>
    <cellStyle name="쉼표 [0] 4 3 2 4" xfId="161"/>
    <cellStyle name="쉼표 [0] 4 3 3" xfId="67"/>
    <cellStyle name="쉼표 [0] 4 3 3 2" xfId="187"/>
    <cellStyle name="쉼표 [0] 4 3 4" xfId="146"/>
    <cellStyle name="쉼표 [0] 4 4" xfId="66"/>
    <cellStyle name="쉼표 [0] 4 4 2" xfId="115"/>
    <cellStyle name="쉼표 [0] 4 4 2 3" xfId="476"/>
    <cellStyle name="쉼표 [0] 4 4 3" xfId="177"/>
    <cellStyle name="쉼표 [0] 4 5" xfId="73"/>
    <cellStyle name="쉼표 [0] 4 5 2" xfId="471"/>
    <cellStyle name="쉼표 [0] 4 6" xfId="114"/>
    <cellStyle name="쉼표 [0] 4 6 2" xfId="486"/>
    <cellStyle name="쉼표 [0] 4 7" xfId="502"/>
    <cellStyle name="쉼표 [0] 4 8" xfId="123"/>
    <cellStyle name="쉼표 [0] 5" xfId="10"/>
    <cellStyle name="쉼표 [0] 5 2" xfId="30"/>
    <cellStyle name="쉼표 [0] 5 2 2" xfId="40"/>
    <cellStyle name="쉼표 [0] 5 2 2 2" xfId="193"/>
    <cellStyle name="쉼표 [0] 5 2 2 2 2" xfId="480"/>
    <cellStyle name="쉼표 [0] 5 2 2 2 2 3" xfId="103"/>
    <cellStyle name="쉼표 [0] 5 2 2 3" xfId="152"/>
    <cellStyle name="쉼표 [0] 5 2 3" xfId="51"/>
    <cellStyle name="쉼표 [0] 5 2 3 2" xfId="52"/>
    <cellStyle name="쉼표 [0] 5 2 3 2 2" xfId="203"/>
    <cellStyle name="쉼표 [0] 5 2 3 2 2 2" xfId="479"/>
    <cellStyle name="쉼표 [0] 5 2 3 2 2 2 2" xfId="508"/>
    <cellStyle name="쉼표 [0] 5 2 3 2 2 2 3" xfId="104"/>
    <cellStyle name="쉼표 [0] 5 2 3 2 3" xfId="163"/>
    <cellStyle name="쉼표 [0] 5 2 3 3" xfId="202"/>
    <cellStyle name="쉼표 [0] 5 2 3 3 2" xfId="445"/>
    <cellStyle name="쉼표 [0] 5 2 3 4" xfId="87"/>
    <cellStyle name="쉼표 [0] 5 2 3 4 2" xfId="71"/>
    <cellStyle name="쉼표 [0] 5 2 3 4 2 2" xfId="505"/>
    <cellStyle name="쉼표 [0] 5 2 3 4 2 2 2" xfId="100"/>
    <cellStyle name="쉼표 [0] 5 2 3 4 2 3" xfId="92"/>
    <cellStyle name="쉼표 [0] 5 2 3 4 2 4" xfId="470"/>
    <cellStyle name="쉼표 [0] 5 2 3 4 3" xfId="499"/>
    <cellStyle name="쉼표 [0] 5 2 3 4 4" xfId="75"/>
    <cellStyle name="쉼표 [0] 5 2 3 4 4 2" xfId="501"/>
    <cellStyle name="쉼표 [0] 5 2 3 4 4 2 2" xfId="98"/>
    <cellStyle name="쉼표 [0] 5 2 3 4 4 3" xfId="473"/>
    <cellStyle name="쉼표 [0] 5 2 3 4 5" xfId="442"/>
    <cellStyle name="쉼표 [0] 5 2 3 5" xfId="162"/>
    <cellStyle name="쉼표 [0] 5 2 4" xfId="53"/>
    <cellStyle name="쉼표 [0] 5 2 4 2" xfId="204"/>
    <cellStyle name="쉼표 [0] 5 2 4 2 2" xfId="109"/>
    <cellStyle name="쉼표 [0] 5 2 4 2 2 2" xfId="451"/>
    <cellStyle name="쉼표 [0] 5 2 4 3" xfId="107"/>
    <cellStyle name="쉼표 [0] 5 2 4 3 2" xfId="449"/>
    <cellStyle name="쉼표 [0] 5 2 4 4" xfId="164"/>
    <cellStyle name="쉼표 [0] 5 2 5" xfId="54"/>
    <cellStyle name="쉼표 [0] 5 2 5 2" xfId="205"/>
    <cellStyle name="쉼표 [0] 5 2 5 3" xfId="105"/>
    <cellStyle name="쉼표 [0] 5 2 5 3 2" xfId="448"/>
    <cellStyle name="쉼표 [0] 5 2 5 4" xfId="504"/>
    <cellStyle name="쉼표 [0] 5 2 5 5" xfId="165"/>
    <cellStyle name="쉼표 [0] 5 2 6" xfId="55"/>
    <cellStyle name="쉼표 [0] 5 2 6 2" xfId="206"/>
    <cellStyle name="쉼표 [0] 5 2 6 3" xfId="108"/>
    <cellStyle name="쉼표 [0] 5 2 6 3 2" xfId="450"/>
    <cellStyle name="쉼표 [0] 5 2 6 4" xfId="166"/>
    <cellStyle name="쉼표 [0] 5 2 7" xfId="68"/>
    <cellStyle name="쉼표 [0] 5 2 7 2" xfId="183"/>
    <cellStyle name="쉼표 [0] 5 2 8" xfId="142"/>
    <cellStyle name="쉼표 [0] 5 3" xfId="369"/>
    <cellStyle name="쉼표 [0] 5 4" xfId="432"/>
    <cellStyle name="쉼표 [0] 5 5" xfId="433"/>
    <cellStyle name="쉼표 [0] 5 6" xfId="125"/>
    <cellStyle name="쉼표 [0] 6" xfId="16"/>
    <cellStyle name="쉼표 [0] 6 2" xfId="38"/>
    <cellStyle name="쉼표 [0] 6 2 2" xfId="191"/>
    <cellStyle name="쉼표 [0] 6 2 3" xfId="150"/>
    <cellStyle name="쉼표 [0] 6 3" xfId="56"/>
    <cellStyle name="쉼표 [0] 6 3 2" xfId="207"/>
    <cellStyle name="쉼표 [0] 6 3 2 2 3" xfId="464"/>
    <cellStyle name="쉼표 [0] 6 3 2 2 3 2" xfId="497"/>
    <cellStyle name="쉼표 [0] 6 3 2 2 3 3" xfId="85"/>
    <cellStyle name="쉼표 [0] 6 3 3" xfId="89"/>
    <cellStyle name="쉼표 [0] 6 3 3 2" xfId="461"/>
    <cellStyle name="쉼표 [0] 6 3 3 2 2" xfId="496"/>
    <cellStyle name="쉼표 [0] 6 3 3 3" xfId="490"/>
    <cellStyle name="쉼표 [0] 6 3 3 4" xfId="469"/>
    <cellStyle name="쉼표 [0] 6 3 3 5" xfId="439"/>
    <cellStyle name="쉼표 [0] 6 3 4" xfId="167"/>
    <cellStyle name="쉼표 [0] 6 4" xfId="181"/>
    <cellStyle name="쉼표 [0] 6 5" xfId="434"/>
    <cellStyle name="쉼표 [0] 6 6" xfId="128"/>
    <cellStyle name="쉼표 [0] 7" xfId="32"/>
    <cellStyle name="쉼표 [0] 7 2" xfId="42"/>
    <cellStyle name="쉼표 [0] 7 2 2" xfId="195"/>
    <cellStyle name="쉼표 [0] 7 2 3" xfId="154"/>
    <cellStyle name="쉼표 [0] 7 3" xfId="46"/>
    <cellStyle name="쉼표 [0] 7 3 2" xfId="81"/>
    <cellStyle name="쉼표 [0] 7 3 2 2" xfId="197"/>
    <cellStyle name="쉼표 [0] 7 3 3" xfId="419"/>
    <cellStyle name="쉼표 [0] 7 3 4" xfId="459"/>
    <cellStyle name="쉼표 [0] 7 3 4 2" xfId="118"/>
    <cellStyle name="쉼표 [0] 7 3 5" xfId="157"/>
    <cellStyle name="쉼표 [0] 7 4" xfId="185"/>
    <cellStyle name="쉼표 [0] 7 5" xfId="144"/>
    <cellStyle name="쉼표 [0] 8" xfId="44"/>
    <cellStyle name="쉼표 [0] 8 2" xfId="63"/>
    <cellStyle name="쉼표 [0] 8 2 2" xfId="214"/>
    <cellStyle name="쉼표 [0] 8 2 3" xfId="112"/>
    <cellStyle name="쉼표 [0] 8 2 3 2" xfId="454"/>
    <cellStyle name="쉼표 [0] 8 2 4" xfId="174"/>
    <cellStyle name="쉼표 [0] 8 3" xfId="370"/>
    <cellStyle name="쉼표 [0] 8 4" xfId="155"/>
    <cellStyle name="쉼표 [0] 9" xfId="371"/>
    <cellStyle name="쉼표 [0] 9 2" xfId="372"/>
    <cellStyle name="쉼표 [0] 9 2 2" xfId="373"/>
    <cellStyle name="쉼표 [0] 9 3" xfId="374"/>
    <cellStyle name="쉼표 [0] 9 4" xfId="113"/>
    <cellStyle name="쉼표 [0] 9 4 2" xfId="506"/>
    <cellStyle name="쉼표 [0] 9 4 3" xfId="477"/>
    <cellStyle name="연결된 셀 2" xfId="375"/>
    <cellStyle name="요약 2" xfId="376"/>
    <cellStyle name="입력 2" xfId="377"/>
    <cellStyle name="제목 1 2" xfId="378"/>
    <cellStyle name="제목 2 2" xfId="379"/>
    <cellStyle name="제목 3 2" xfId="380"/>
    <cellStyle name="제목 4 2" xfId="381"/>
    <cellStyle name="제목 5" xfId="382"/>
    <cellStyle name="좋음 2" xfId="383"/>
    <cellStyle name="출력 2" xfId="384"/>
    <cellStyle name="표준" xfId="0" builtinId="0"/>
    <cellStyle name="표준 10" xfId="385"/>
    <cellStyle name="표준 10 2" xfId="386"/>
    <cellStyle name="표준 10 2 2" xfId="387"/>
    <cellStyle name="표준 10 3" xfId="388"/>
    <cellStyle name="표준 11" xfId="389"/>
    <cellStyle name="표준 11 10" xfId="390"/>
    <cellStyle name="표준 11 2" xfId="391"/>
    <cellStyle name="표준 11 3" xfId="392"/>
    <cellStyle name="표준 11 4" xfId="393"/>
    <cellStyle name="표준 11 5" xfId="394"/>
    <cellStyle name="표준 11 6" xfId="395"/>
    <cellStyle name="표준 11 7" xfId="396"/>
    <cellStyle name="표준 11 8" xfId="397"/>
    <cellStyle name="표준 11 9" xfId="398"/>
    <cellStyle name="표준 12" xfId="399"/>
    <cellStyle name="표준 12 2" xfId="400"/>
    <cellStyle name="표준 13" xfId="401"/>
    <cellStyle name="표준 13 2" xfId="402"/>
    <cellStyle name="표준 13 3" xfId="403"/>
    <cellStyle name="표준 14" xfId="404"/>
    <cellStyle name="표준 15" xfId="405"/>
    <cellStyle name="표준 16" xfId="406"/>
    <cellStyle name="표준 17" xfId="407"/>
    <cellStyle name="표준 17 2" xfId="408"/>
    <cellStyle name="표준 2" xfId="6"/>
    <cellStyle name="표준 2 10" xfId="76"/>
    <cellStyle name="표준 2 10 2" xfId="474"/>
    <cellStyle name="표준 2 2" xfId="11"/>
    <cellStyle name="표준 2 2 2" xfId="409"/>
    <cellStyle name="표준 2 3" xfId="12"/>
    <cellStyle name="표준 2 3 2" xfId="410"/>
    <cellStyle name="표준 2 4" xfId="33"/>
    <cellStyle name="표준 2 4 2" xfId="186"/>
    <cellStyle name="표준 2 4 2 2" xfId="456"/>
    <cellStyle name="표준 2 4 3" xfId="145"/>
    <cellStyle name="표준 2 5" xfId="62"/>
    <cellStyle name="표준 2 5 2" xfId="213"/>
    <cellStyle name="표준 2 5 2 2" xfId="88"/>
    <cellStyle name="표준 2 5 2 2 2" xfId="498"/>
    <cellStyle name="표준 2 5 2 2 3" xfId="435"/>
    <cellStyle name="표준 2 5 2 2 4" xfId="72"/>
    <cellStyle name="표준 2 5 2 2 4 2" xfId="509"/>
    <cellStyle name="표준 2 5 2 2 4 2 2" xfId="101"/>
    <cellStyle name="표준 2 5 2 2 4 3" xfId="93"/>
    <cellStyle name="표준 2 5 2 2 4 4" xfId="462"/>
    <cellStyle name="표준 2 5 3" xfId="173"/>
    <cellStyle name="표준 2 6" xfId="65"/>
    <cellStyle name="표준 2 6 2" xfId="176"/>
    <cellStyle name="표준 2 7" xfId="83"/>
    <cellStyle name="표준 2 7 3" xfId="465"/>
    <cellStyle name="표준 2 7 3 2" xfId="491"/>
    <cellStyle name="표준 2 8" xfId="485"/>
    <cellStyle name="표준 2 9" xfId="122"/>
    <cellStyle name="표준 3" xfId="13"/>
    <cellStyle name="표준 3 2" xfId="36"/>
    <cellStyle name="표준 3 2 2" xfId="78"/>
    <cellStyle name="표준 3 2 2 2" xfId="189"/>
    <cellStyle name="표준 3 2 3" xfId="411"/>
    <cellStyle name="표준 3 2 4" xfId="148"/>
    <cellStyle name="표준 3 3" xfId="57"/>
    <cellStyle name="표준 3 3 2" xfId="208"/>
    <cellStyle name="표준 3 3 3" xfId="168"/>
    <cellStyle name="표준 3 4" xfId="179"/>
    <cellStyle name="표준 3 5" xfId="126"/>
    <cellStyle name="표준 4" xfId="14"/>
    <cellStyle name="표준 4 2" xfId="412"/>
    <cellStyle name="표준 4 3" xfId="436"/>
    <cellStyle name="표준 5" xfId="15"/>
    <cellStyle name="표준 5 11" xfId="466"/>
    <cellStyle name="표준 5 11 2" xfId="86"/>
    <cellStyle name="표준 5 11 2 2" xfId="492"/>
    <cellStyle name="표준 5 2" xfId="37"/>
    <cellStyle name="표준 5 2 2" xfId="190"/>
    <cellStyle name="표준 5 2 3" xfId="149"/>
    <cellStyle name="표준 5 3" xfId="47"/>
    <cellStyle name="표준 5 3 2" xfId="58"/>
    <cellStyle name="표준 5 3 2 2" xfId="209"/>
    <cellStyle name="표준 5 3 2 2 2" xfId="110"/>
    <cellStyle name="표준 5 3 2 2 2 2" xfId="453"/>
    <cellStyle name="표준 5 3 2 3" xfId="169"/>
    <cellStyle name="표준 5 3 3" xfId="198"/>
    <cellStyle name="표준 5 3 3 2" xfId="446"/>
    <cellStyle name="표준 5 3 3 3" xfId="489"/>
    <cellStyle name="표준 5 3 4" xfId="420"/>
    <cellStyle name="표준 5 3 4 2" xfId="70"/>
    <cellStyle name="표준 5 3 4 2 2" xfId="488"/>
    <cellStyle name="표준 5 3 4 2 2 2" xfId="82"/>
    <cellStyle name="표준 5 3 4 2 2 2 2" xfId="102"/>
    <cellStyle name="표준 5 3 4 2 3" xfId="460"/>
    <cellStyle name="표준 5 3 4 2 4" xfId="95"/>
    <cellStyle name="표준 5 3 4 3" xfId="483"/>
    <cellStyle name="표준 5 3 4 4" xfId="74"/>
    <cellStyle name="표준 5 3 4 4 2" xfId="500"/>
    <cellStyle name="표준 5 3 4 4 2 2" xfId="99"/>
    <cellStyle name="표준 5 3 4 4 3" xfId="472"/>
    <cellStyle name="표준 5 3 5" xfId="158"/>
    <cellStyle name="표준 5 4" xfId="59"/>
    <cellStyle name="표준 5 4 2" xfId="60"/>
    <cellStyle name="표준 5 4 2 2" xfId="211"/>
    <cellStyle name="표준 5 4 2 2 2" xfId="452"/>
    <cellStyle name="표준 5 4 2 2 2 4" xfId="463"/>
    <cellStyle name="표준 5 4 2 2 2 4 2" xfId="84"/>
    <cellStyle name="표준 5 4 2 2 2 4 2 2" xfId="495"/>
    <cellStyle name="표준 5 4 2 3" xfId="106"/>
    <cellStyle name="표준 5 4 2 3 2" xfId="510"/>
    <cellStyle name="표준 5 4 2 3 3" xfId="447"/>
    <cellStyle name="표준 5 4 2 4" xfId="171"/>
    <cellStyle name="표준 5 4 3" xfId="210"/>
    <cellStyle name="표준 5 4 4" xfId="90"/>
    <cellStyle name="표준 5 4 4 2" xfId="467"/>
    <cellStyle name="표준 5 4 4 2 2" xfId="494"/>
    <cellStyle name="표준 5 4 4 3" xfId="440"/>
    <cellStyle name="표준 5 4 5" xfId="170"/>
    <cellStyle name="표준 5 5" xfId="61"/>
    <cellStyle name="표준 5 5 2" xfId="212"/>
    <cellStyle name="표준 5 5 3" xfId="444"/>
    <cellStyle name="표준 5 5 3 2" xfId="484"/>
    <cellStyle name="표준 5 5 3 2 3" xfId="96"/>
    <cellStyle name="표준 5 5 4" xfId="503"/>
    <cellStyle name="표준 5 5 5" xfId="172"/>
    <cellStyle name="표준 5 6" xfId="69"/>
    <cellStyle name="표준 5 6 2" xfId="180"/>
    <cellStyle name="표준 5 7" xfId="437"/>
    <cellStyle name="표준 5 8" xfId="127"/>
    <cellStyle name="표준 6" xfId="31"/>
    <cellStyle name="표준 6 2" xfId="41"/>
    <cellStyle name="표준 6 2 2" xfId="194"/>
    <cellStyle name="표준 6 2 3" xfId="153"/>
    <cellStyle name="표준 6 3" xfId="45"/>
    <cellStyle name="표준 6 3 2" xfId="80"/>
    <cellStyle name="표준 6 3 2 2" xfId="196"/>
    <cellStyle name="표준 6 3 3" xfId="418"/>
    <cellStyle name="표준 6 3 4" xfId="457"/>
    <cellStyle name="표준 6 3 4 2 2" xfId="116"/>
    <cellStyle name="표준 6 3 5" xfId="156"/>
    <cellStyle name="표준 6 4" xfId="184"/>
    <cellStyle name="표준 6 5" xfId="143"/>
    <cellStyle name="표준 7" xfId="43"/>
    <cellStyle name="표준 7 2" xfId="64"/>
    <cellStyle name="표준 7 2 2" xfId="215"/>
    <cellStyle name="표준 7 2 3" xfId="111"/>
    <cellStyle name="표준 7 2 3 2" xfId="455"/>
    <cellStyle name="표준 7 2 4" xfId="175"/>
    <cellStyle name="표준 7 3" xfId="438"/>
    <cellStyle name="표준 8" xfId="216"/>
    <cellStyle name="표준 8 2 3" xfId="478"/>
    <cellStyle name="표준 8 2 3 2" xfId="507"/>
    <cellStyle name="표준 8 2 3 3" xfId="97"/>
    <cellStyle name="표준 8 3" xfId="468"/>
    <cellStyle name="표준 9" xfId="413"/>
    <cellStyle name="표준 9 2" xfId="414"/>
    <cellStyle name="표준 9 3" xfId="415"/>
    <cellStyle name="표준 9 4" xfId="416"/>
    <cellStyle name="하이퍼링크 2" xfId="417"/>
  </cellStyles>
  <dxfs count="0"/>
  <tableStyles count="0" defaultTableStyle="TableStyleMedium9" defaultPivotStyle="PivotStyleLight16"/>
  <colors>
    <mruColors>
      <color rgb="FF9966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5"/>
  <sheetViews>
    <sheetView tabSelected="1" view="pageBreakPreview" zoomScale="85" zoomScaleNormal="100" zoomScaleSheetLayoutView="85" workbookViewId="0">
      <selection sqref="A1:L35"/>
    </sheetView>
  </sheetViews>
  <sheetFormatPr defaultRowHeight="13.5" x14ac:dyDescent="0.15"/>
  <cols>
    <col min="1" max="12" width="9.44140625" customWidth="1"/>
  </cols>
  <sheetData>
    <row r="1" spans="1:12" x14ac:dyDescent="0.15">
      <c r="A1" s="452" t="s">
        <v>24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4"/>
    </row>
    <row r="2" spans="1:12" x14ac:dyDescent="0.15">
      <c r="A2" s="455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7"/>
    </row>
    <row r="3" spans="1:12" x14ac:dyDescent="0.15">
      <c r="A3" s="455"/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7"/>
    </row>
    <row r="4" spans="1:12" x14ac:dyDescent="0.15">
      <c r="A4" s="455"/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7"/>
    </row>
    <row r="5" spans="1:12" x14ac:dyDescent="0.15">
      <c r="A5" s="455"/>
      <c r="B5" s="456"/>
      <c r="C5" s="456"/>
      <c r="D5" s="456"/>
      <c r="E5" s="456"/>
      <c r="F5" s="456"/>
      <c r="G5" s="456"/>
      <c r="H5" s="456"/>
      <c r="I5" s="456"/>
      <c r="J5" s="456"/>
      <c r="K5" s="456"/>
      <c r="L5" s="457"/>
    </row>
    <row r="6" spans="1:12" x14ac:dyDescent="0.15">
      <c r="A6" s="455"/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7"/>
    </row>
    <row r="7" spans="1:12" x14ac:dyDescent="0.15">
      <c r="A7" s="455"/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7"/>
    </row>
    <row r="8" spans="1:12" x14ac:dyDescent="0.15">
      <c r="A8" s="455"/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7"/>
    </row>
    <row r="9" spans="1:12" x14ac:dyDescent="0.15">
      <c r="A9" s="455"/>
      <c r="B9" s="456"/>
      <c r="C9" s="456"/>
      <c r="D9" s="456"/>
      <c r="E9" s="456"/>
      <c r="F9" s="456"/>
      <c r="G9" s="456"/>
      <c r="H9" s="458"/>
      <c r="I9" s="456"/>
      <c r="J9" s="456"/>
      <c r="K9" s="456"/>
      <c r="L9" s="457"/>
    </row>
    <row r="10" spans="1:12" x14ac:dyDescent="0.15">
      <c r="A10" s="455"/>
      <c r="B10" s="456"/>
      <c r="C10" s="456"/>
      <c r="D10" s="456"/>
      <c r="E10" s="456"/>
      <c r="F10" s="456"/>
      <c r="G10" s="456"/>
      <c r="H10" s="458"/>
      <c r="I10" s="456"/>
      <c r="J10" s="456"/>
      <c r="K10" s="456"/>
      <c r="L10" s="457"/>
    </row>
    <row r="11" spans="1:12" x14ac:dyDescent="0.15">
      <c r="A11" s="455"/>
      <c r="B11" s="456"/>
      <c r="C11" s="456"/>
      <c r="D11" s="456"/>
      <c r="E11" s="456"/>
      <c r="F11" s="456"/>
      <c r="G11" s="456"/>
      <c r="H11" s="458"/>
      <c r="I11" s="456"/>
      <c r="J11" s="456"/>
      <c r="K11" s="456"/>
      <c r="L11" s="457"/>
    </row>
    <row r="12" spans="1:12" x14ac:dyDescent="0.15">
      <c r="A12" s="455"/>
      <c r="B12" s="456"/>
      <c r="C12" s="456"/>
      <c r="D12" s="456"/>
      <c r="E12" s="456"/>
      <c r="F12" s="456"/>
      <c r="G12" s="456"/>
      <c r="H12" s="456"/>
      <c r="I12" s="456"/>
      <c r="J12" s="456"/>
      <c r="K12" s="456"/>
      <c r="L12" s="457"/>
    </row>
    <row r="13" spans="1:12" x14ac:dyDescent="0.15">
      <c r="A13" s="455"/>
      <c r="B13" s="456"/>
      <c r="C13" s="456"/>
      <c r="D13" s="456"/>
      <c r="E13" s="456"/>
      <c r="F13" s="456"/>
      <c r="G13" s="456"/>
      <c r="H13" s="456"/>
      <c r="I13" s="456"/>
      <c r="J13" s="456"/>
      <c r="K13" s="456"/>
      <c r="L13" s="457"/>
    </row>
    <row r="14" spans="1:12" x14ac:dyDescent="0.15">
      <c r="A14" s="455"/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7"/>
    </row>
    <row r="15" spans="1:12" x14ac:dyDescent="0.15">
      <c r="A15" s="455"/>
      <c r="B15" s="456"/>
      <c r="C15" s="456"/>
      <c r="D15" s="456"/>
      <c r="E15" s="456"/>
      <c r="F15" s="456"/>
      <c r="G15" s="456"/>
      <c r="H15" s="456"/>
      <c r="I15" s="456"/>
      <c r="J15" s="456"/>
      <c r="K15" s="456"/>
      <c r="L15" s="457"/>
    </row>
    <row r="16" spans="1:12" x14ac:dyDescent="0.15">
      <c r="A16" s="455"/>
      <c r="B16" s="456"/>
      <c r="C16" s="456"/>
      <c r="D16" s="456"/>
      <c r="E16" s="456"/>
      <c r="F16" s="456"/>
      <c r="G16" s="456"/>
      <c r="H16" s="456"/>
      <c r="I16" s="456"/>
      <c r="J16" s="456"/>
      <c r="K16" s="456"/>
      <c r="L16" s="457"/>
    </row>
    <row r="17" spans="1:12" x14ac:dyDescent="0.15">
      <c r="A17" s="455"/>
      <c r="B17" s="456"/>
      <c r="C17" s="456"/>
      <c r="D17" s="456"/>
      <c r="E17" s="456"/>
      <c r="F17" s="456"/>
      <c r="G17" s="456"/>
      <c r="H17" s="456"/>
      <c r="I17" s="456"/>
      <c r="J17" s="456"/>
      <c r="K17" s="456"/>
      <c r="L17" s="457"/>
    </row>
    <row r="18" spans="1:12" x14ac:dyDescent="0.15">
      <c r="A18" s="455"/>
      <c r="B18" s="456"/>
      <c r="C18" s="456"/>
      <c r="D18" s="456"/>
      <c r="E18" s="456"/>
      <c r="F18" s="456"/>
      <c r="G18" s="456"/>
      <c r="H18" s="456"/>
      <c r="I18" s="456"/>
      <c r="J18" s="456"/>
      <c r="K18" s="456"/>
      <c r="L18" s="457"/>
    </row>
    <row r="19" spans="1:12" x14ac:dyDescent="0.15">
      <c r="A19" s="455"/>
      <c r="B19" s="456"/>
      <c r="C19" s="456"/>
      <c r="D19" s="456"/>
      <c r="E19" s="456"/>
      <c r="F19" s="456"/>
      <c r="G19" s="456"/>
      <c r="H19" s="456"/>
      <c r="I19" s="456"/>
      <c r="J19" s="456"/>
      <c r="K19" s="456"/>
      <c r="L19" s="457"/>
    </row>
    <row r="20" spans="1:12" x14ac:dyDescent="0.15">
      <c r="A20" s="455"/>
      <c r="B20" s="456"/>
      <c r="C20" s="456"/>
      <c r="D20" s="456"/>
      <c r="E20" s="456"/>
      <c r="F20" s="456"/>
      <c r="G20" s="456"/>
      <c r="H20" s="456"/>
      <c r="I20" s="456"/>
      <c r="J20" s="456"/>
      <c r="K20" s="456"/>
      <c r="L20" s="457"/>
    </row>
    <row r="21" spans="1:12" x14ac:dyDescent="0.15">
      <c r="A21" s="455"/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7"/>
    </row>
    <row r="22" spans="1:12" x14ac:dyDescent="0.15">
      <c r="A22" s="455"/>
      <c r="B22" s="456"/>
      <c r="C22" s="456"/>
      <c r="D22" s="456"/>
      <c r="E22" s="456"/>
      <c r="F22" s="456"/>
      <c r="G22" s="456"/>
      <c r="H22" s="456"/>
      <c r="I22" s="456"/>
      <c r="J22" s="456"/>
      <c r="K22" s="456"/>
      <c r="L22" s="457"/>
    </row>
    <row r="23" spans="1:12" x14ac:dyDescent="0.15">
      <c r="A23" s="455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7"/>
    </row>
    <row r="24" spans="1:12" x14ac:dyDescent="0.15">
      <c r="A24" s="455"/>
      <c r="B24" s="456"/>
      <c r="C24" s="456"/>
      <c r="D24" s="456"/>
      <c r="E24" s="456"/>
      <c r="F24" s="456"/>
      <c r="G24" s="456"/>
      <c r="H24" s="456"/>
      <c r="I24" s="456"/>
      <c r="J24" s="456"/>
      <c r="K24" s="456"/>
      <c r="L24" s="457"/>
    </row>
    <row r="25" spans="1:12" x14ac:dyDescent="0.15">
      <c r="A25" s="455"/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7"/>
    </row>
    <row r="26" spans="1:12" x14ac:dyDescent="0.15">
      <c r="A26" s="455"/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7"/>
    </row>
    <row r="27" spans="1:12" x14ac:dyDescent="0.15">
      <c r="A27" s="455"/>
      <c r="B27" s="456"/>
      <c r="C27" s="456"/>
      <c r="D27" s="456"/>
      <c r="E27" s="456"/>
      <c r="F27" s="456"/>
      <c r="G27" s="456"/>
      <c r="H27" s="456"/>
      <c r="I27" s="456"/>
      <c r="J27" s="456"/>
      <c r="K27" s="456"/>
      <c r="L27" s="457"/>
    </row>
    <row r="28" spans="1:12" x14ac:dyDescent="0.15">
      <c r="A28" s="455"/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7"/>
    </row>
    <row r="29" spans="1:12" x14ac:dyDescent="0.15">
      <c r="A29" s="455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7"/>
    </row>
    <row r="30" spans="1:12" x14ac:dyDescent="0.15">
      <c r="A30" s="455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7"/>
    </row>
    <row r="31" spans="1:12" x14ac:dyDescent="0.15">
      <c r="A31" s="455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7"/>
    </row>
    <row r="32" spans="1:12" x14ac:dyDescent="0.15">
      <c r="A32" s="455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7"/>
    </row>
    <row r="33" spans="1:12" ht="6.75" customHeight="1" x14ac:dyDescent="0.15">
      <c r="A33" s="455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7"/>
    </row>
    <row r="34" spans="1:12" x14ac:dyDescent="0.15">
      <c r="A34" s="455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7"/>
    </row>
    <row r="35" spans="1:12" ht="14.25" thickBot="1" x14ac:dyDescent="0.2">
      <c r="A35" s="459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1"/>
    </row>
  </sheetData>
  <mergeCells count="1">
    <mergeCell ref="A1:L35"/>
  </mergeCells>
  <phoneticPr fontId="12" type="noConversion"/>
  <printOptions horizontalCentered="1"/>
  <pageMargins left="0.31496062992125984" right="0.31496062992125984" top="0.98425196850393704" bottom="0.6692913385826772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6"/>
  <sheetViews>
    <sheetView view="pageBreakPreview" topLeftCell="B1" zoomScale="85" zoomScaleNormal="85" zoomScaleSheetLayoutView="85" workbookViewId="0">
      <selection activeCell="E44" sqref="E44"/>
    </sheetView>
  </sheetViews>
  <sheetFormatPr defaultRowHeight="13.5" x14ac:dyDescent="0.15"/>
  <cols>
    <col min="1" max="1" width="8.88671875" hidden="1" customWidth="1"/>
    <col min="3" max="3" width="21.5546875" customWidth="1"/>
    <col min="4" max="4" width="18.77734375" style="2" customWidth="1"/>
    <col min="5" max="5" width="13" customWidth="1"/>
    <col min="6" max="6" width="12.109375" style="2" customWidth="1"/>
    <col min="7" max="7" width="13.5546875" customWidth="1"/>
    <col min="8" max="11" width="12.109375" customWidth="1"/>
  </cols>
  <sheetData>
    <row r="1" spans="1:15" ht="22.5" x14ac:dyDescent="0.15">
      <c r="B1" s="34" t="s">
        <v>38</v>
      </c>
      <c r="C1" s="32"/>
      <c r="D1" s="33"/>
      <c r="E1" s="32"/>
      <c r="F1" s="31"/>
      <c r="G1" s="27"/>
      <c r="H1" s="28"/>
      <c r="I1" s="27"/>
      <c r="J1" s="26"/>
      <c r="K1" s="27"/>
    </row>
    <row r="2" spans="1:15" x14ac:dyDescent="0.15">
      <c r="B2" s="27"/>
      <c r="C2" s="27"/>
      <c r="D2" s="30"/>
      <c r="E2" s="27"/>
      <c r="F2" s="29"/>
      <c r="G2" s="27"/>
      <c r="H2" s="28"/>
      <c r="I2" s="27"/>
      <c r="J2" s="26"/>
      <c r="K2" s="27"/>
    </row>
    <row r="3" spans="1:15" ht="14.25" thickBot="1" x14ac:dyDescent="0.2">
      <c r="B3" s="27"/>
      <c r="C3" s="27"/>
      <c r="D3" s="30"/>
      <c r="E3" s="27"/>
      <c r="F3" s="29"/>
      <c r="G3" s="27"/>
      <c r="H3" s="28"/>
      <c r="I3" s="27"/>
      <c r="J3" s="26"/>
      <c r="K3" s="25" t="s">
        <v>37</v>
      </c>
    </row>
    <row r="4" spans="1:15" ht="24.75" customHeight="1" x14ac:dyDescent="0.15">
      <c r="A4" s="16" t="s">
        <v>36</v>
      </c>
      <c r="B4" s="473" t="s">
        <v>35</v>
      </c>
      <c r="C4" s="474"/>
      <c r="D4" s="471" t="s">
        <v>34</v>
      </c>
      <c r="E4" s="462" t="s">
        <v>1</v>
      </c>
      <c r="F4" s="464"/>
      <c r="G4" s="462" t="s">
        <v>72</v>
      </c>
      <c r="H4" s="463"/>
      <c r="I4" s="462" t="s">
        <v>99</v>
      </c>
      <c r="J4" s="463"/>
      <c r="K4" s="133" t="s">
        <v>74</v>
      </c>
    </row>
    <row r="5" spans="1:15" ht="24.75" customHeight="1" x14ac:dyDescent="0.15">
      <c r="B5" s="475"/>
      <c r="C5" s="476"/>
      <c r="D5" s="472"/>
      <c r="E5" s="132" t="s">
        <v>75</v>
      </c>
      <c r="F5" s="131" t="s">
        <v>76</v>
      </c>
      <c r="G5" s="129" t="s">
        <v>75</v>
      </c>
      <c r="H5" s="130" t="s">
        <v>76</v>
      </c>
      <c r="I5" s="129" t="s">
        <v>77</v>
      </c>
      <c r="J5" s="128" t="s">
        <v>78</v>
      </c>
      <c r="K5" s="127"/>
      <c r="N5" t="s">
        <v>33</v>
      </c>
      <c r="O5" s="24">
        <v>0.85</v>
      </c>
    </row>
    <row r="6" spans="1:15" s="16" customFormat="1" ht="24.95" customHeight="1" thickBot="1" x14ac:dyDescent="0.2">
      <c r="B6" s="477" t="s">
        <v>32</v>
      </c>
      <c r="C6" s="478"/>
      <c r="D6" s="23"/>
      <c r="E6" s="21">
        <f>E7</f>
        <v>2495742</v>
      </c>
      <c r="F6" s="22">
        <f>F7</f>
        <v>100</v>
      </c>
      <c r="G6" s="21">
        <f>G7</f>
        <v>2495390</v>
      </c>
      <c r="H6" s="20">
        <f>H7</f>
        <v>100</v>
      </c>
      <c r="I6" s="19">
        <f>I7</f>
        <v>352</v>
      </c>
      <c r="J6" s="18">
        <f>I6/G6*100</f>
        <v>1.410601148517867E-2</v>
      </c>
      <c r="K6" s="17"/>
    </row>
    <row r="7" spans="1:15" s="134" customFormat="1" ht="24.75" customHeight="1" thickTop="1" x14ac:dyDescent="0.15">
      <c r="B7" s="465" t="s">
        <v>31</v>
      </c>
      <c r="C7" s="466"/>
      <c r="D7" s="331" t="s">
        <v>26</v>
      </c>
      <c r="E7" s="332">
        <f>SUM(E8:E14)</f>
        <v>2495742</v>
      </c>
      <c r="F7" s="333">
        <f>ROUND(E7/$E$6,3)*100</f>
        <v>100</v>
      </c>
      <c r="G7" s="15">
        <f>SUM(G8:G14)</f>
        <v>2495390</v>
      </c>
      <c r="H7" s="333">
        <f>ROUND(G7/$G$6,3)*100</f>
        <v>100</v>
      </c>
      <c r="I7" s="14">
        <f t="shared" ref="I7:I12" si="0">E7-G7</f>
        <v>352</v>
      </c>
      <c r="J7" s="334">
        <f>I7/G7*100</f>
        <v>1.410601148517867E-2</v>
      </c>
      <c r="K7" s="13"/>
    </row>
    <row r="8" spans="1:15" s="134" customFormat="1" ht="24.75" customHeight="1" x14ac:dyDescent="0.15">
      <c r="B8" s="467"/>
      <c r="C8" s="468"/>
      <c r="D8" s="335" t="s">
        <v>25</v>
      </c>
      <c r="E8" s="336">
        <v>47206</v>
      </c>
      <c r="F8" s="12"/>
      <c r="G8" s="11">
        <v>47206</v>
      </c>
      <c r="H8" s="10"/>
      <c r="I8" s="9">
        <f t="shared" si="0"/>
        <v>0</v>
      </c>
      <c r="J8" s="8"/>
      <c r="K8" s="7"/>
    </row>
    <row r="9" spans="1:15" s="134" customFormat="1" ht="24.75" customHeight="1" x14ac:dyDescent="0.15">
      <c r="B9" s="467"/>
      <c r="C9" s="468"/>
      <c r="D9" s="442" t="s">
        <v>30</v>
      </c>
      <c r="E9" s="338">
        <v>443600</v>
      </c>
      <c r="F9" s="339"/>
      <c r="G9" s="340">
        <v>443600</v>
      </c>
      <c r="H9" s="341"/>
      <c r="I9" s="9">
        <f t="shared" si="0"/>
        <v>0</v>
      </c>
      <c r="J9" s="6"/>
      <c r="K9" s="342"/>
    </row>
    <row r="10" spans="1:15" s="134" customFormat="1" ht="24.75" customHeight="1" x14ac:dyDescent="0.15">
      <c r="B10" s="467"/>
      <c r="C10" s="468"/>
      <c r="D10" s="442" t="s">
        <v>29</v>
      </c>
      <c r="E10" s="338">
        <v>1493600</v>
      </c>
      <c r="F10" s="339"/>
      <c r="G10" s="340">
        <v>1493600</v>
      </c>
      <c r="H10" s="341"/>
      <c r="I10" s="9">
        <f t="shared" si="0"/>
        <v>0</v>
      </c>
      <c r="J10" s="6"/>
      <c r="K10" s="342"/>
    </row>
    <row r="11" spans="1:15" s="134" customFormat="1" ht="24.75" customHeight="1" x14ac:dyDescent="0.15">
      <c r="B11" s="467"/>
      <c r="C11" s="468"/>
      <c r="D11" s="337" t="s">
        <v>28</v>
      </c>
      <c r="E11" s="338">
        <v>400000</v>
      </c>
      <c r="F11" s="339"/>
      <c r="G11" s="340">
        <v>400000</v>
      </c>
      <c r="H11" s="341"/>
      <c r="I11" s="9">
        <f t="shared" si="0"/>
        <v>0</v>
      </c>
      <c r="J11" s="6"/>
      <c r="K11" s="342"/>
    </row>
    <row r="12" spans="1:15" s="134" customFormat="1" ht="24.75" customHeight="1" x14ac:dyDescent="0.15">
      <c r="B12" s="467"/>
      <c r="C12" s="468"/>
      <c r="D12" s="337" t="s">
        <v>79</v>
      </c>
      <c r="E12" s="338">
        <v>36900</v>
      </c>
      <c r="F12" s="339"/>
      <c r="G12" s="340">
        <v>36900</v>
      </c>
      <c r="H12" s="341"/>
      <c r="I12" s="9">
        <f t="shared" si="0"/>
        <v>0</v>
      </c>
      <c r="J12" s="6"/>
      <c r="K12" s="342"/>
    </row>
    <row r="13" spans="1:15" s="134" customFormat="1" ht="24.75" customHeight="1" x14ac:dyDescent="0.15">
      <c r="B13" s="467"/>
      <c r="C13" s="468"/>
      <c r="D13" s="337" t="s">
        <v>27</v>
      </c>
      <c r="E13" s="338">
        <v>74076</v>
      </c>
      <c r="F13" s="339"/>
      <c r="G13" s="340">
        <v>74076</v>
      </c>
      <c r="H13" s="341"/>
      <c r="I13" s="9">
        <f>E13-G13</f>
        <v>0</v>
      </c>
      <c r="J13" s="6"/>
      <c r="K13" s="342"/>
    </row>
    <row r="14" spans="1:15" s="134" customFormat="1" ht="24.75" customHeight="1" thickBot="1" x14ac:dyDescent="0.2">
      <c r="B14" s="469"/>
      <c r="C14" s="470"/>
      <c r="D14" s="443" t="s">
        <v>118</v>
      </c>
      <c r="E14" s="444">
        <v>360</v>
      </c>
      <c r="F14" s="445"/>
      <c r="G14" s="446">
        <v>8</v>
      </c>
      <c r="H14" s="447"/>
      <c r="I14" s="9">
        <f>E14-G14</f>
        <v>352</v>
      </c>
      <c r="J14" s="448"/>
      <c r="K14" s="449"/>
    </row>
    <row r="15" spans="1:15" s="439" customFormat="1" x14ac:dyDescent="0.15">
      <c r="D15" s="440"/>
      <c r="E15" s="441"/>
      <c r="F15" s="440"/>
      <c r="G15" s="441"/>
      <c r="H15" s="441"/>
      <c r="I15" s="441"/>
      <c r="J15" s="441"/>
      <c r="K15" s="441"/>
    </row>
    <row r="16" spans="1:15" x14ac:dyDescent="0.15">
      <c r="D16" s="328"/>
      <c r="E16" s="330"/>
      <c r="F16" s="328"/>
      <c r="G16" s="330"/>
      <c r="H16" s="330"/>
      <c r="I16" s="330"/>
      <c r="J16" s="330"/>
      <c r="K16" s="330"/>
    </row>
  </sheetData>
  <mergeCells count="7">
    <mergeCell ref="I4:J4"/>
    <mergeCell ref="E4:F4"/>
    <mergeCell ref="G4:H4"/>
    <mergeCell ref="B7:C14"/>
    <mergeCell ref="D4:D5"/>
    <mergeCell ref="B4:C5"/>
    <mergeCell ref="B6:C6"/>
  </mergeCells>
  <phoneticPr fontId="12" type="noConversion"/>
  <printOptions horizontalCentered="1"/>
  <pageMargins left="0.31496062992125984" right="0.31496062992125984" top="0.98425196850393704" bottom="0.6692913385826772" header="0.39370078740157483" footer="0.39370078740157483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1"/>
  <sheetViews>
    <sheetView showGridLines="0" view="pageBreakPreview" zoomScale="85" zoomScaleNormal="85" zoomScaleSheetLayoutView="85" workbookViewId="0">
      <selection activeCell="E9" sqref="E9"/>
    </sheetView>
  </sheetViews>
  <sheetFormatPr defaultColWidth="8.88671875" defaultRowHeight="13.5" x14ac:dyDescent="0.15"/>
  <cols>
    <col min="1" max="1" width="8.88671875" style="35" customWidth="1"/>
    <col min="2" max="2" width="20.77734375" style="35" customWidth="1"/>
    <col min="3" max="3" width="14.77734375" style="36" customWidth="1"/>
    <col min="4" max="4" width="14.77734375" style="35" customWidth="1"/>
    <col min="5" max="5" width="12.109375" style="35" customWidth="1"/>
    <col min="6" max="6" width="14.77734375" style="35" customWidth="1"/>
    <col min="7" max="7" width="12.109375" style="35" customWidth="1"/>
    <col min="8" max="8" width="14.77734375" style="35" customWidth="1"/>
    <col min="9" max="10" width="12.109375" style="35" customWidth="1"/>
    <col min="11" max="11" width="8.88671875" style="35"/>
    <col min="12" max="12" width="11.6640625" style="35" bestFit="1" customWidth="1"/>
    <col min="13" max="16384" width="8.88671875" style="35"/>
  </cols>
  <sheetData>
    <row r="1" spans="1:12" ht="24.75" customHeight="1" x14ac:dyDescent="0.15">
      <c r="A1" s="485" t="s">
        <v>43</v>
      </c>
      <c r="B1" s="485"/>
      <c r="C1" s="485"/>
      <c r="D1" s="485"/>
      <c r="E1" s="485"/>
      <c r="F1" s="485"/>
      <c r="G1" s="485"/>
      <c r="H1" s="485"/>
      <c r="I1" s="485"/>
      <c r="J1" s="485"/>
    </row>
    <row r="2" spans="1:12" ht="14.25" customHeight="1" x14ac:dyDescent="0.15">
      <c r="D2" s="42"/>
      <c r="E2" s="39"/>
      <c r="F2" s="42"/>
      <c r="G2" s="39"/>
      <c r="I2" s="38"/>
    </row>
    <row r="3" spans="1:12" ht="14.25" customHeight="1" thickBot="1" x14ac:dyDescent="0.2">
      <c r="D3" s="40"/>
      <c r="E3" s="41"/>
      <c r="F3" s="40"/>
      <c r="G3" s="39"/>
      <c r="I3" s="38"/>
      <c r="J3" s="25" t="s">
        <v>42</v>
      </c>
    </row>
    <row r="4" spans="1:12" ht="24.75" customHeight="1" x14ac:dyDescent="0.15">
      <c r="A4" s="479" t="s">
        <v>88</v>
      </c>
      <c r="B4" s="480"/>
      <c r="C4" s="488" t="s">
        <v>89</v>
      </c>
      <c r="D4" s="486" t="s">
        <v>90</v>
      </c>
      <c r="E4" s="490"/>
      <c r="F4" s="486" t="s">
        <v>91</v>
      </c>
      <c r="G4" s="487"/>
      <c r="H4" s="486" t="s">
        <v>92</v>
      </c>
      <c r="I4" s="487"/>
      <c r="J4" s="491" t="s">
        <v>93</v>
      </c>
    </row>
    <row r="5" spans="1:12" ht="24.75" customHeight="1" x14ac:dyDescent="0.15">
      <c r="A5" s="481"/>
      <c r="B5" s="482"/>
      <c r="C5" s="489"/>
      <c r="D5" s="292" t="s">
        <v>75</v>
      </c>
      <c r="E5" s="138" t="s">
        <v>94</v>
      </c>
      <c r="F5" s="292" t="s">
        <v>75</v>
      </c>
      <c r="G5" s="137" t="s">
        <v>95</v>
      </c>
      <c r="H5" s="136" t="s">
        <v>96</v>
      </c>
      <c r="I5" s="135" t="s">
        <v>97</v>
      </c>
      <c r="J5" s="492"/>
    </row>
    <row r="6" spans="1:12" s="16" customFormat="1" ht="24.95" customHeight="1" thickBot="1" x14ac:dyDescent="0.2">
      <c r="A6" s="477" t="s">
        <v>32</v>
      </c>
      <c r="B6" s="478"/>
      <c r="C6" s="329"/>
      <c r="D6" s="21">
        <f>D7</f>
        <v>2495742</v>
      </c>
      <c r="E6" s="22">
        <f>E7</f>
        <v>100</v>
      </c>
      <c r="F6" s="21">
        <v>2691114</v>
      </c>
      <c r="G6" s="20">
        <f>G7</f>
        <v>92.727026800053807</v>
      </c>
      <c r="H6" s="19">
        <f>H7</f>
        <v>352</v>
      </c>
      <c r="I6" s="18">
        <f>H6/F6*100</f>
        <v>1.3080085050280294E-2</v>
      </c>
      <c r="J6" s="37"/>
    </row>
    <row r="7" spans="1:12" s="297" customFormat="1" ht="24.75" customHeight="1" thickTop="1" x14ac:dyDescent="0.15">
      <c r="A7" s="483" t="s">
        <v>41</v>
      </c>
      <c r="B7" s="484"/>
      <c r="C7" s="390" t="s">
        <v>40</v>
      </c>
      <c r="D7" s="391">
        <f>SUM(D8:D10)</f>
        <v>2495742</v>
      </c>
      <c r="E7" s="392">
        <f>D7/$D$6*100</f>
        <v>100</v>
      </c>
      <c r="F7" s="393">
        <v>2495390</v>
      </c>
      <c r="G7" s="392">
        <f>F7/$F$6*100</f>
        <v>92.727026800053807</v>
      </c>
      <c r="H7" s="394">
        <f t="shared" ref="H7:H10" si="0">D7-F7</f>
        <v>352</v>
      </c>
      <c r="I7" s="395">
        <f>H7/F7*100</f>
        <v>1.410601148517867E-2</v>
      </c>
      <c r="J7" s="396"/>
    </row>
    <row r="8" spans="1:12" s="297" customFormat="1" ht="24.75" customHeight="1" x14ac:dyDescent="0.15">
      <c r="A8" s="483"/>
      <c r="B8" s="484"/>
      <c r="C8" s="397" t="s">
        <v>4</v>
      </c>
      <c r="D8" s="398">
        <v>1960006</v>
      </c>
      <c r="E8" s="399"/>
      <c r="F8" s="400">
        <v>1959654</v>
      </c>
      <c r="G8" s="401"/>
      <c r="H8" s="402">
        <f t="shared" si="0"/>
        <v>352</v>
      </c>
      <c r="I8" s="403"/>
      <c r="J8" s="418"/>
    </row>
    <row r="9" spans="1:12" s="297" customFormat="1" ht="24.75" customHeight="1" x14ac:dyDescent="0.15">
      <c r="A9" s="483"/>
      <c r="B9" s="484"/>
      <c r="C9" s="404" t="s">
        <v>7</v>
      </c>
      <c r="D9" s="405">
        <v>515736</v>
      </c>
      <c r="E9" s="406"/>
      <c r="F9" s="407">
        <v>515736</v>
      </c>
      <c r="G9" s="408"/>
      <c r="H9" s="409">
        <f t="shared" si="0"/>
        <v>0</v>
      </c>
      <c r="I9" s="410"/>
      <c r="J9" s="419"/>
      <c r="L9" s="298"/>
    </row>
    <row r="10" spans="1:12" s="297" customFormat="1" ht="24.75" customHeight="1" x14ac:dyDescent="0.15">
      <c r="A10" s="483"/>
      <c r="B10" s="484"/>
      <c r="C10" s="411" t="s">
        <v>39</v>
      </c>
      <c r="D10" s="412">
        <v>20000</v>
      </c>
      <c r="E10" s="413"/>
      <c r="F10" s="414">
        <v>20000</v>
      </c>
      <c r="G10" s="415"/>
      <c r="H10" s="416">
        <f t="shared" si="0"/>
        <v>0</v>
      </c>
      <c r="I10" s="417"/>
      <c r="J10" s="420"/>
    </row>
    <row r="11" spans="1:12" ht="24.75" customHeight="1" x14ac:dyDescent="0.15"/>
  </sheetData>
  <mergeCells count="9">
    <mergeCell ref="A4:B5"/>
    <mergeCell ref="A7:B10"/>
    <mergeCell ref="A1:J1"/>
    <mergeCell ref="A6:B6"/>
    <mergeCell ref="H4:I4"/>
    <mergeCell ref="C4:C5"/>
    <mergeCell ref="D4:E4"/>
    <mergeCell ref="F4:G4"/>
    <mergeCell ref="J4:J5"/>
  </mergeCells>
  <phoneticPr fontId="12" type="noConversion"/>
  <printOptions horizontalCentered="1"/>
  <pageMargins left="0.31496062992125984" right="0.31496062992125984" top="0.98425196850393704" bottom="0.6692913385826772" header="0.39370078740157483" footer="0.39370078740157483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12"/>
  <sheetViews>
    <sheetView showGridLines="0" view="pageBreakPreview" zoomScale="85" zoomScaleNormal="100" zoomScaleSheetLayoutView="85" workbookViewId="0">
      <selection activeCell="A12" sqref="A12"/>
    </sheetView>
  </sheetViews>
  <sheetFormatPr defaultRowHeight="13.5" x14ac:dyDescent="0.15"/>
  <cols>
    <col min="1" max="4" width="5" style="1" customWidth="1"/>
    <col min="5" max="5" width="26.21875" style="1" customWidth="1"/>
    <col min="6" max="6" width="12.5546875" style="1" customWidth="1"/>
    <col min="7" max="7" width="12.77734375" style="1" customWidth="1"/>
    <col min="8" max="8" width="12.109375" style="1" customWidth="1"/>
    <col min="9" max="19" width="5.77734375" style="1" customWidth="1"/>
    <col min="20" max="20" width="11.21875" style="296" customWidth="1"/>
    <col min="23" max="23" width="9" bestFit="1" customWidth="1"/>
  </cols>
  <sheetData>
    <row r="1" spans="1:20" ht="24.75" customHeight="1" x14ac:dyDescent="0.15">
      <c r="A1" s="493" t="s">
        <v>52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3"/>
      <c r="T1" s="493"/>
    </row>
    <row r="2" spans="1:20" ht="24.75" customHeight="1" x14ac:dyDescent="0.15">
      <c r="A2" s="51"/>
      <c r="B2" s="48"/>
      <c r="C2" s="48"/>
      <c r="D2" s="48"/>
      <c r="E2" s="48"/>
      <c r="F2" s="54"/>
      <c r="G2" s="53"/>
      <c r="H2" s="50"/>
      <c r="I2" s="52"/>
      <c r="J2" s="48"/>
      <c r="K2" s="48"/>
      <c r="L2" s="48"/>
      <c r="M2" s="48"/>
      <c r="N2" s="48"/>
      <c r="O2" s="48"/>
      <c r="P2" s="48"/>
      <c r="Q2" s="48"/>
      <c r="R2" s="48"/>
      <c r="S2" s="48"/>
      <c r="T2" s="294"/>
    </row>
    <row r="3" spans="1:20" ht="24.75" customHeight="1" thickBot="1" x14ac:dyDescent="0.2">
      <c r="A3" s="51" t="s">
        <v>51</v>
      </c>
      <c r="B3" s="48"/>
      <c r="C3" s="48"/>
      <c r="D3" s="48"/>
      <c r="E3" s="48"/>
      <c r="F3" s="50"/>
      <c r="G3" s="50"/>
      <c r="H3" s="50"/>
      <c r="I3" s="49"/>
      <c r="J3" s="48"/>
      <c r="K3" s="48"/>
      <c r="L3" s="48"/>
      <c r="M3" s="48"/>
      <c r="N3" s="48"/>
      <c r="O3" s="48"/>
      <c r="P3" s="48"/>
      <c r="Q3" s="48"/>
      <c r="R3" s="48"/>
      <c r="S3" s="48"/>
      <c r="T3" s="293" t="s">
        <v>50</v>
      </c>
    </row>
    <row r="4" spans="1:20" ht="24.75" customHeight="1" x14ac:dyDescent="0.15">
      <c r="A4" s="494" t="s">
        <v>49</v>
      </c>
      <c r="B4" s="495"/>
      <c r="C4" s="495"/>
      <c r="D4" s="495"/>
      <c r="E4" s="496"/>
      <c r="F4" s="497" t="s">
        <v>48</v>
      </c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9"/>
    </row>
    <row r="5" spans="1:20" ht="24.75" customHeight="1" x14ac:dyDescent="0.15">
      <c r="A5" s="500" t="s">
        <v>0</v>
      </c>
      <c r="B5" s="501"/>
      <c r="C5" s="501"/>
      <c r="D5" s="501"/>
      <c r="E5" s="502"/>
      <c r="F5" s="125" t="s">
        <v>1</v>
      </c>
      <c r="G5" s="126" t="s">
        <v>72</v>
      </c>
      <c r="H5" s="125" t="s">
        <v>73</v>
      </c>
      <c r="I5" s="503" t="s">
        <v>2</v>
      </c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5"/>
    </row>
    <row r="6" spans="1:20" ht="24.75" customHeight="1" thickBot="1" x14ac:dyDescent="0.2">
      <c r="A6" s="47" t="s">
        <v>11</v>
      </c>
      <c r="B6" s="46"/>
      <c r="C6" s="46"/>
      <c r="D6" s="46"/>
      <c r="E6" s="45"/>
      <c r="F6" s="380"/>
      <c r="G6" s="44"/>
      <c r="H6" s="38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295"/>
    </row>
    <row r="7" spans="1:20" s="134" customFormat="1" ht="24.75" customHeight="1" x14ac:dyDescent="0.15">
      <c r="A7" s="343" t="s">
        <v>41</v>
      </c>
      <c r="B7" s="344"/>
      <c r="C7" s="344"/>
      <c r="D7" s="345"/>
      <c r="E7" s="346"/>
      <c r="F7" s="381">
        <f t="shared" ref="F7" si="0">G7+H7</f>
        <v>360</v>
      </c>
      <c r="G7" s="347">
        <f>G8</f>
        <v>8</v>
      </c>
      <c r="H7" s="384">
        <f>H8</f>
        <v>352</v>
      </c>
      <c r="I7" s="348" t="s">
        <v>3</v>
      </c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50"/>
    </row>
    <row r="8" spans="1:20" s="134" customFormat="1" ht="24.75" customHeight="1" x14ac:dyDescent="0.15">
      <c r="A8" s="351"/>
      <c r="B8" s="352"/>
      <c r="C8" s="352"/>
      <c r="D8" s="361" t="s">
        <v>47</v>
      </c>
      <c r="E8" s="362"/>
      <c r="F8" s="382">
        <f t="shared" ref="F8:F11" si="1">G8+H8</f>
        <v>360</v>
      </c>
      <c r="G8" s="360">
        <v>8</v>
      </c>
      <c r="H8" s="386">
        <f>H9+H11</f>
        <v>352</v>
      </c>
      <c r="I8" s="363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53">
        <f>T9+T11</f>
        <v>352</v>
      </c>
    </row>
    <row r="9" spans="1:20" s="134" customFormat="1" ht="24.75" customHeight="1" x14ac:dyDescent="0.15">
      <c r="A9" s="351"/>
      <c r="B9" s="352"/>
      <c r="C9" s="352"/>
      <c r="D9" s="365"/>
      <c r="E9" s="355" t="s">
        <v>46</v>
      </c>
      <c r="F9" s="379">
        <f>G9+H9</f>
        <v>180</v>
      </c>
      <c r="G9" s="356">
        <v>4</v>
      </c>
      <c r="H9" s="385">
        <f>T9</f>
        <v>176</v>
      </c>
      <c r="I9" s="357" t="s">
        <v>6</v>
      </c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9">
        <f>T10</f>
        <v>176</v>
      </c>
    </row>
    <row r="10" spans="1:20" s="134" customFormat="1" ht="24.75" customHeight="1" x14ac:dyDescent="0.15">
      <c r="A10" s="351"/>
      <c r="B10" s="352"/>
      <c r="C10" s="352"/>
      <c r="D10" s="365"/>
      <c r="E10" s="366"/>
      <c r="F10" s="360"/>
      <c r="G10" s="367"/>
      <c r="H10" s="387"/>
      <c r="I10" s="368" t="s">
        <v>117</v>
      </c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9">
        <v>176</v>
      </c>
    </row>
    <row r="11" spans="1:20" s="134" customFormat="1" ht="24.75" customHeight="1" x14ac:dyDescent="0.15">
      <c r="A11" s="351"/>
      <c r="B11" s="352"/>
      <c r="C11" s="352"/>
      <c r="D11" s="352"/>
      <c r="E11" s="370" t="s">
        <v>45</v>
      </c>
      <c r="F11" s="450">
        <f t="shared" si="1"/>
        <v>180</v>
      </c>
      <c r="G11" s="371">
        <v>4</v>
      </c>
      <c r="H11" s="388">
        <f>T11</f>
        <v>176</v>
      </c>
      <c r="I11" s="372" t="s">
        <v>6</v>
      </c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4">
        <f>T12</f>
        <v>176</v>
      </c>
    </row>
    <row r="12" spans="1:20" s="134" customFormat="1" ht="24.75" customHeight="1" x14ac:dyDescent="0.15">
      <c r="A12" s="351"/>
      <c r="B12" s="352"/>
      <c r="C12" s="354"/>
      <c r="D12" s="352"/>
      <c r="E12" s="375"/>
      <c r="F12" s="451"/>
      <c r="G12" s="376"/>
      <c r="H12" s="389"/>
      <c r="I12" s="377" t="s">
        <v>80</v>
      </c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8">
        <v>176</v>
      </c>
    </row>
  </sheetData>
  <mergeCells count="5">
    <mergeCell ref="A1:T1"/>
    <mergeCell ref="A4:E4"/>
    <mergeCell ref="F4:T4"/>
    <mergeCell ref="A5:E5"/>
    <mergeCell ref="I5:T5"/>
  </mergeCells>
  <phoneticPr fontId="12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169"/>
  <sheetViews>
    <sheetView showGridLines="0" view="pageBreakPreview" topLeftCell="C1" zoomScale="85" zoomScaleNormal="85" zoomScaleSheetLayoutView="85" workbookViewId="0">
      <pane ySplit="6" topLeftCell="A7" activePane="bottomLeft" state="frozen"/>
      <selection pane="bottomLeft" activeCell="J12" sqref="J12"/>
    </sheetView>
  </sheetViews>
  <sheetFormatPr defaultRowHeight="13.5" x14ac:dyDescent="0.15"/>
  <cols>
    <col min="1" max="4" width="5" style="1" customWidth="1"/>
    <col min="5" max="5" width="4.88671875" style="1" customWidth="1"/>
    <col min="6" max="6" width="5.77734375" style="1" customWidth="1"/>
    <col min="7" max="7" width="24.21875" style="1" customWidth="1"/>
    <col min="8" max="8" width="8.77734375" customWidth="1"/>
    <col min="9" max="9" width="15.33203125" customWidth="1"/>
    <col min="10" max="10" width="14.6640625" customWidth="1"/>
    <col min="11" max="11" width="13.77734375" customWidth="1"/>
    <col min="12" max="14" width="6" customWidth="1"/>
    <col min="15" max="15" width="10.6640625" customWidth="1"/>
    <col min="16" max="16" width="11.44140625" customWidth="1"/>
    <col min="17" max="17" width="10.77734375" customWidth="1"/>
    <col min="18" max="18" width="13.33203125" customWidth="1"/>
    <col min="19" max="19" width="12.21875" customWidth="1"/>
    <col min="20" max="20" width="10.77734375" customWidth="1"/>
    <col min="21" max="24" width="6" customWidth="1"/>
    <col min="25" max="25" width="11.21875" style="231" customWidth="1"/>
  </cols>
  <sheetData>
    <row r="1" spans="1:29" ht="24.75" customHeight="1" x14ac:dyDescent="0.15">
      <c r="A1" s="509" t="s">
        <v>69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</row>
    <row r="2" spans="1:29" ht="24.75" customHeight="1" x14ac:dyDescent="0.15">
      <c r="A2" s="123"/>
      <c r="B2" s="118"/>
      <c r="C2" s="118"/>
      <c r="D2" s="118"/>
      <c r="E2" s="117"/>
      <c r="F2" s="117"/>
      <c r="G2" s="118"/>
      <c r="H2" s="122"/>
      <c r="I2" s="75"/>
      <c r="J2" s="121"/>
      <c r="K2" s="120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73"/>
      <c r="W2" s="119"/>
      <c r="X2" s="58"/>
      <c r="Y2" s="227"/>
    </row>
    <row r="3" spans="1:29" ht="24.75" customHeight="1" thickBot="1" x14ac:dyDescent="0.2">
      <c r="A3" s="256" t="s">
        <v>68</v>
      </c>
      <c r="B3" s="257"/>
      <c r="C3" s="258"/>
      <c r="D3" s="258"/>
      <c r="E3" s="259"/>
      <c r="F3" s="259"/>
      <c r="G3" s="260"/>
      <c r="H3" s="261"/>
      <c r="I3" s="262"/>
      <c r="J3" s="263"/>
      <c r="K3" s="264"/>
      <c r="L3" s="68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116"/>
      <c r="X3" s="265"/>
      <c r="Y3" s="266" t="s">
        <v>67</v>
      </c>
      <c r="Z3" s="243"/>
      <c r="AA3" s="243"/>
      <c r="AB3" s="243"/>
      <c r="AC3" s="243"/>
    </row>
    <row r="4" spans="1:29" ht="24.75" customHeight="1" x14ac:dyDescent="0.15">
      <c r="A4" s="510" t="s">
        <v>66</v>
      </c>
      <c r="B4" s="511"/>
      <c r="C4" s="511"/>
      <c r="D4" s="511"/>
      <c r="E4" s="511"/>
      <c r="F4" s="511"/>
      <c r="G4" s="511"/>
      <c r="H4" s="267"/>
      <c r="I4" s="515" t="s">
        <v>65</v>
      </c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6"/>
      <c r="Z4" s="243"/>
      <c r="AA4" s="243"/>
      <c r="AB4" s="243"/>
      <c r="AC4" s="243"/>
    </row>
    <row r="5" spans="1:29" s="243" customFormat="1" ht="24.75" customHeight="1" x14ac:dyDescent="0.15">
      <c r="A5" s="236" t="s">
        <v>64</v>
      </c>
      <c r="B5" s="237" t="s">
        <v>63</v>
      </c>
      <c r="C5" s="237" t="s">
        <v>62</v>
      </c>
      <c r="D5" s="238" t="s">
        <v>61</v>
      </c>
      <c r="E5" s="517" t="s">
        <v>60</v>
      </c>
      <c r="F5" s="518"/>
      <c r="G5" s="519"/>
      <c r="H5" s="239" t="s">
        <v>59</v>
      </c>
      <c r="I5" s="240" t="s">
        <v>1</v>
      </c>
      <c r="J5" s="241" t="s">
        <v>70</v>
      </c>
      <c r="K5" s="242" t="s">
        <v>71</v>
      </c>
      <c r="L5" s="512" t="s">
        <v>2</v>
      </c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4"/>
    </row>
    <row r="6" spans="1:29" s="134" customFormat="1" ht="24.75" customHeight="1" thickBot="1" x14ac:dyDescent="0.2">
      <c r="A6" s="268" t="s">
        <v>4</v>
      </c>
      <c r="B6" s="269"/>
      <c r="C6" s="269"/>
      <c r="D6" s="269"/>
      <c r="E6" s="269"/>
      <c r="F6" s="269"/>
      <c r="G6" s="270"/>
      <c r="H6" s="271"/>
      <c r="I6" s="421"/>
      <c r="J6" s="272"/>
      <c r="K6" s="273"/>
      <c r="L6" s="274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230"/>
      <c r="Z6" s="201"/>
      <c r="AA6" s="201"/>
      <c r="AB6" s="201"/>
      <c r="AC6" s="201"/>
    </row>
    <row r="7" spans="1:29" s="134" customFormat="1" ht="24.75" customHeight="1" x14ac:dyDescent="0.15">
      <c r="A7" s="275"/>
      <c r="B7" s="276" t="s">
        <v>31</v>
      </c>
      <c r="C7" s="277"/>
      <c r="D7" s="277"/>
      <c r="E7" s="278"/>
      <c r="F7" s="279"/>
      <c r="G7" s="280"/>
      <c r="H7" s="124"/>
      <c r="I7" s="422">
        <f t="shared" ref="I7" si="0">J7+K7</f>
        <v>360</v>
      </c>
      <c r="J7" s="281">
        <f>J8</f>
        <v>8</v>
      </c>
      <c r="K7" s="282">
        <f>K8</f>
        <v>352</v>
      </c>
      <c r="L7" s="283"/>
      <c r="M7" s="284"/>
      <c r="N7" s="284"/>
      <c r="O7" s="284"/>
      <c r="P7" s="285"/>
      <c r="Q7" s="285"/>
      <c r="R7" s="284"/>
      <c r="S7" s="284"/>
      <c r="T7" s="284"/>
      <c r="U7" s="284"/>
      <c r="V7" s="284"/>
      <c r="W7" s="284"/>
      <c r="X7" s="284"/>
      <c r="Y7" s="286"/>
      <c r="Z7" s="201"/>
      <c r="AA7" s="201"/>
      <c r="AB7" s="201"/>
      <c r="AC7" s="201"/>
    </row>
    <row r="8" spans="1:29" s="201" customFormat="1" ht="24.75" customHeight="1" x14ac:dyDescent="0.15">
      <c r="A8" s="194"/>
      <c r="B8" s="195"/>
      <c r="C8" s="196" t="s">
        <v>58</v>
      </c>
      <c r="D8" s="197"/>
      <c r="E8" s="197"/>
      <c r="F8" s="197"/>
      <c r="G8" s="198"/>
      <c r="H8" s="199"/>
      <c r="I8" s="436">
        <f>J8+K8</f>
        <v>360</v>
      </c>
      <c r="J8" s="66">
        <f>J9+J13+J17+J21+J25+J29+J33+J37+J41+J45+J49+J53+J57+J61+J65+J69</f>
        <v>8</v>
      </c>
      <c r="K8" s="66">
        <f>K9+K13+K17+K21+K25+K29+K33+K37+K41+K45+K49+K53+K57+K61+K65+K69</f>
        <v>352</v>
      </c>
      <c r="L8" s="64"/>
      <c r="M8" s="62"/>
      <c r="N8" s="62"/>
      <c r="O8" s="62"/>
      <c r="P8" s="62"/>
      <c r="Q8" s="63"/>
      <c r="R8" s="200"/>
      <c r="S8" s="62"/>
      <c r="T8" s="200"/>
      <c r="U8" s="200"/>
      <c r="V8" s="62"/>
      <c r="W8" s="62"/>
      <c r="X8" s="200"/>
      <c r="Y8" s="229"/>
    </row>
    <row r="9" spans="1:29" s="201" customFormat="1" ht="24.75" customHeight="1" x14ac:dyDescent="0.15">
      <c r="A9" s="194"/>
      <c r="B9" s="195"/>
      <c r="C9" s="202" t="s">
        <v>3</v>
      </c>
      <c r="D9" s="429" t="s">
        <v>110</v>
      </c>
      <c r="E9" s="203"/>
      <c r="F9" s="203"/>
      <c r="G9" s="204"/>
      <c r="H9" s="205"/>
      <c r="I9" s="436">
        <f>J9+K9</f>
        <v>0</v>
      </c>
      <c r="J9" s="94">
        <f>J10</f>
        <v>1</v>
      </c>
      <c r="K9" s="60">
        <f>K10</f>
        <v>-1</v>
      </c>
      <c r="L9" s="116"/>
      <c r="M9" s="56"/>
      <c r="N9" s="56"/>
      <c r="O9" s="56"/>
      <c r="P9" s="56"/>
      <c r="Q9" s="67"/>
      <c r="R9" s="56"/>
      <c r="S9" s="56"/>
      <c r="T9" s="56" t="s">
        <v>10</v>
      </c>
      <c r="U9" s="56"/>
      <c r="V9" s="56"/>
      <c r="W9" s="56"/>
      <c r="X9" s="56"/>
      <c r="Y9" s="228"/>
    </row>
    <row r="10" spans="1:29" s="201" customFormat="1" ht="24.75" customHeight="1" x14ac:dyDescent="0.15">
      <c r="A10" s="194"/>
      <c r="B10" s="195"/>
      <c r="C10" s="202"/>
      <c r="D10" s="206" t="s">
        <v>3</v>
      </c>
      <c r="E10" s="108">
        <v>711</v>
      </c>
      <c r="F10" s="207"/>
      <c r="G10" s="208" t="s">
        <v>5</v>
      </c>
      <c r="H10" s="209"/>
      <c r="I10" s="436">
        <f>J10+K10</f>
        <v>0</v>
      </c>
      <c r="J10" s="193">
        <f>J11</f>
        <v>1</v>
      </c>
      <c r="K10" s="300">
        <f>K11</f>
        <v>-1</v>
      </c>
      <c r="L10" s="210" t="s">
        <v>3</v>
      </c>
      <c r="M10" s="211"/>
      <c r="N10" s="211"/>
      <c r="O10" s="211"/>
      <c r="P10" s="211"/>
      <c r="Q10" s="212"/>
      <c r="R10" s="211"/>
      <c r="S10" s="211"/>
      <c r="T10" s="211"/>
      <c r="U10" s="211"/>
      <c r="V10" s="211"/>
      <c r="W10" s="211"/>
      <c r="X10" s="211"/>
      <c r="Y10" s="301"/>
    </row>
    <row r="11" spans="1:29" s="201" customFormat="1" ht="24.75" customHeight="1" x14ac:dyDescent="0.15">
      <c r="A11" s="194"/>
      <c r="B11" s="218"/>
      <c r="C11" s="220"/>
      <c r="D11" s="190"/>
      <c r="E11" s="221" t="s">
        <v>82</v>
      </c>
      <c r="F11" s="191">
        <v>305</v>
      </c>
      <c r="G11" s="222" t="s">
        <v>55</v>
      </c>
      <c r="H11" s="223"/>
      <c r="I11" s="436">
        <v>0</v>
      </c>
      <c r="J11" s="61">
        <v>1</v>
      </c>
      <c r="K11" s="60">
        <f>I11-J11</f>
        <v>-1</v>
      </c>
      <c r="L11" s="184" t="s">
        <v>44</v>
      </c>
      <c r="M11" s="57"/>
      <c r="N11" s="57"/>
      <c r="O11" s="59"/>
      <c r="P11" s="59"/>
      <c r="Q11" s="59"/>
      <c r="R11" s="59"/>
      <c r="S11" s="57"/>
      <c r="T11" s="57"/>
      <c r="U11" s="57"/>
      <c r="V11" s="57"/>
      <c r="W11" s="57"/>
      <c r="X11" s="57"/>
      <c r="Y11" s="424">
        <f>Y12</f>
        <v>8</v>
      </c>
    </row>
    <row r="12" spans="1:29" s="201" customFormat="1" ht="24.6" customHeight="1" x14ac:dyDescent="0.15">
      <c r="A12" s="194"/>
      <c r="B12" s="218"/>
      <c r="C12" s="220"/>
      <c r="D12" s="185"/>
      <c r="E12" s="186"/>
      <c r="F12" s="187"/>
      <c r="G12" s="189"/>
      <c r="H12" s="192"/>
      <c r="I12" s="81"/>
      <c r="J12" s="71"/>
      <c r="K12" s="80"/>
      <c r="L12" s="438" t="s">
        <v>116</v>
      </c>
      <c r="M12" s="68"/>
      <c r="N12" s="68"/>
      <c r="O12" s="68"/>
      <c r="P12" s="67"/>
      <c r="Q12" s="67"/>
      <c r="R12" s="115"/>
      <c r="S12" s="506">
        <v>7374</v>
      </c>
      <c r="T12" s="506"/>
      <c r="U12" s="78" t="s">
        <v>8</v>
      </c>
      <c r="V12" s="77">
        <v>1</v>
      </c>
      <c r="W12" s="77" t="s">
        <v>53</v>
      </c>
      <c r="X12" s="76" t="s">
        <v>9</v>
      </c>
      <c r="Y12" s="423">
        <f>INT(S12*V12/1000)+1</f>
        <v>8</v>
      </c>
    </row>
    <row r="13" spans="1:29" s="134" customFormat="1" ht="24.75" customHeight="1" x14ac:dyDescent="0.15">
      <c r="A13" s="85"/>
      <c r="B13" s="84"/>
      <c r="C13" s="83"/>
      <c r="D13" s="98" t="s">
        <v>111</v>
      </c>
      <c r="E13" s="106"/>
      <c r="F13" s="114"/>
      <c r="G13" s="113"/>
      <c r="H13" s="302"/>
      <c r="I13" s="436">
        <f>J13+K13</f>
        <v>0</v>
      </c>
      <c r="J13" s="94">
        <f>J14</f>
        <v>1</v>
      </c>
      <c r="K13" s="60">
        <f>K14</f>
        <v>-1</v>
      </c>
      <c r="L13" s="93" t="s">
        <v>3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425"/>
      <c r="Z13" s="201"/>
      <c r="AA13" s="201"/>
      <c r="AB13" s="201"/>
      <c r="AC13" s="201"/>
    </row>
    <row r="14" spans="1:29" s="134" customFormat="1" ht="24.75" customHeight="1" x14ac:dyDescent="0.15">
      <c r="A14" s="85"/>
      <c r="B14" s="84"/>
      <c r="C14" s="83"/>
      <c r="D14" s="112"/>
      <c r="E14" s="108">
        <v>711</v>
      </c>
      <c r="F14" s="90"/>
      <c r="G14" s="111" t="s">
        <v>54</v>
      </c>
      <c r="H14" s="145"/>
      <c r="I14" s="436">
        <f>J14+K14</f>
        <v>0</v>
      </c>
      <c r="J14" s="89">
        <f>J15</f>
        <v>1</v>
      </c>
      <c r="K14" s="300">
        <f>K15</f>
        <v>-1</v>
      </c>
      <c r="L14" s="88" t="s">
        <v>3</v>
      </c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426"/>
      <c r="Z14" s="201"/>
      <c r="AA14" s="201"/>
      <c r="AB14" s="201"/>
      <c r="AC14" s="201"/>
    </row>
    <row r="15" spans="1:29" s="134" customFormat="1" ht="24.75" customHeight="1" x14ac:dyDescent="0.15">
      <c r="A15" s="100"/>
      <c r="B15" s="299"/>
      <c r="C15" s="86"/>
      <c r="D15" s="83"/>
      <c r="E15" s="221" t="s">
        <v>82</v>
      </c>
      <c r="F15" s="191">
        <v>305</v>
      </c>
      <c r="G15" s="222" t="s">
        <v>55</v>
      </c>
      <c r="H15" s="223"/>
      <c r="I15" s="436">
        <v>0</v>
      </c>
      <c r="J15" s="61">
        <v>1</v>
      </c>
      <c r="K15" s="60">
        <f>I15-J15</f>
        <v>-1</v>
      </c>
      <c r="L15" s="184" t="s">
        <v>44</v>
      </c>
      <c r="M15" s="57"/>
      <c r="N15" s="57"/>
      <c r="O15" s="59"/>
      <c r="P15" s="59"/>
      <c r="Q15" s="59"/>
      <c r="R15" s="59"/>
      <c r="S15" s="57"/>
      <c r="T15" s="57"/>
      <c r="U15" s="57"/>
      <c r="V15" s="57"/>
      <c r="W15" s="57"/>
      <c r="X15" s="57"/>
      <c r="Y15" s="424">
        <f>Y16</f>
        <v>-1</v>
      </c>
      <c r="Z15" s="201"/>
      <c r="AA15" s="201"/>
      <c r="AB15" s="201"/>
      <c r="AC15" s="201"/>
    </row>
    <row r="16" spans="1:29" s="134" customFormat="1" ht="24.75" customHeight="1" x14ac:dyDescent="0.15">
      <c r="A16" s="100"/>
      <c r="B16" s="299"/>
      <c r="C16" s="86"/>
      <c r="D16" s="109"/>
      <c r="E16" s="232"/>
      <c r="F16" s="233"/>
      <c r="G16" s="189"/>
      <c r="H16" s="183"/>
      <c r="I16" s="81"/>
      <c r="J16" s="71"/>
      <c r="K16" s="80"/>
      <c r="L16" s="438" t="s">
        <v>116</v>
      </c>
      <c r="M16" s="68"/>
      <c r="N16" s="68"/>
      <c r="O16" s="68"/>
      <c r="P16" s="67"/>
      <c r="Q16" s="67"/>
      <c r="R16" s="115"/>
      <c r="S16" s="507">
        <v>1000</v>
      </c>
      <c r="T16" s="507"/>
      <c r="U16" s="78" t="s">
        <v>8</v>
      </c>
      <c r="V16" s="77">
        <v>1</v>
      </c>
      <c r="W16" s="77" t="s">
        <v>53</v>
      </c>
      <c r="X16" s="76" t="s">
        <v>9</v>
      </c>
      <c r="Y16" s="423">
        <f>-INT(S16*V16/1000)</f>
        <v>-1</v>
      </c>
      <c r="Z16" s="201"/>
      <c r="AA16" s="201"/>
      <c r="AB16" s="201"/>
      <c r="AC16" s="201"/>
    </row>
    <row r="17" spans="1:29" s="201" customFormat="1" ht="24.75" customHeight="1" x14ac:dyDescent="0.15">
      <c r="A17" s="194"/>
      <c r="B17" s="195"/>
      <c r="C17" s="215" t="s">
        <v>3</v>
      </c>
      <c r="D17" s="429" t="s">
        <v>112</v>
      </c>
      <c r="E17" s="203"/>
      <c r="F17" s="203"/>
      <c r="G17" s="204"/>
      <c r="H17" s="205"/>
      <c r="I17" s="436">
        <f>J17+K17</f>
        <v>0</v>
      </c>
      <c r="J17" s="94">
        <f>J18</f>
        <v>1</v>
      </c>
      <c r="K17" s="60">
        <f>K18</f>
        <v>-1</v>
      </c>
      <c r="L17" s="287" t="s">
        <v>3</v>
      </c>
      <c r="M17" s="304"/>
      <c r="N17" s="304"/>
      <c r="O17" s="304"/>
      <c r="P17" s="305"/>
      <c r="Q17" s="305"/>
      <c r="R17" s="304"/>
      <c r="S17" s="288"/>
      <c r="T17" s="288"/>
      <c r="U17" s="288"/>
      <c r="V17" s="288"/>
      <c r="W17" s="288"/>
      <c r="X17" s="288"/>
      <c r="Y17" s="306"/>
    </row>
    <row r="18" spans="1:29" s="201" customFormat="1" ht="24.75" customHeight="1" x14ac:dyDescent="0.15">
      <c r="A18" s="194"/>
      <c r="B18" s="195"/>
      <c r="C18" s="215"/>
      <c r="D18" s="307" t="s">
        <v>3</v>
      </c>
      <c r="E18" s="108">
        <v>711</v>
      </c>
      <c r="F18" s="213"/>
      <c r="G18" s="308" t="s">
        <v>5</v>
      </c>
      <c r="H18" s="309"/>
      <c r="I18" s="436">
        <f>J18+K18</f>
        <v>0</v>
      </c>
      <c r="J18" s="310">
        <f>J19</f>
        <v>1</v>
      </c>
      <c r="K18" s="65">
        <f>K19</f>
        <v>-1</v>
      </c>
      <c r="L18" s="289" t="s">
        <v>3</v>
      </c>
      <c r="M18" s="290"/>
      <c r="N18" s="290"/>
      <c r="O18" s="290"/>
      <c r="P18" s="291"/>
      <c r="Q18" s="291"/>
      <c r="R18" s="290"/>
      <c r="S18" s="290"/>
      <c r="T18" s="290"/>
      <c r="U18" s="290"/>
      <c r="V18" s="290"/>
      <c r="W18" s="290"/>
      <c r="X18" s="290"/>
      <c r="Y18" s="311"/>
    </row>
    <row r="19" spans="1:29" s="201" customFormat="1" ht="24.75" customHeight="1" x14ac:dyDescent="0.15">
      <c r="A19" s="100"/>
      <c r="B19" s="86"/>
      <c r="C19" s="83"/>
      <c r="D19" s="83"/>
      <c r="E19" s="221" t="s">
        <v>82</v>
      </c>
      <c r="F19" s="191">
        <v>305</v>
      </c>
      <c r="G19" s="222" t="s">
        <v>55</v>
      </c>
      <c r="H19" s="223"/>
      <c r="I19" s="436">
        <v>0</v>
      </c>
      <c r="J19" s="61">
        <v>1</v>
      </c>
      <c r="K19" s="60">
        <f>I19-J19</f>
        <v>-1</v>
      </c>
      <c r="L19" s="184" t="s">
        <v>44</v>
      </c>
      <c r="M19" s="57"/>
      <c r="N19" s="57"/>
      <c r="O19" s="59"/>
      <c r="P19" s="59"/>
      <c r="Q19" s="59"/>
      <c r="R19" s="59"/>
      <c r="S19" s="57"/>
      <c r="T19" s="57"/>
      <c r="U19" s="57"/>
      <c r="V19" s="57"/>
      <c r="W19" s="57"/>
      <c r="X19" s="57"/>
      <c r="Y19" s="225">
        <f>Y20</f>
        <v>-1</v>
      </c>
    </row>
    <row r="20" spans="1:29" s="201" customFormat="1" ht="24.75" customHeight="1" x14ac:dyDescent="0.15">
      <c r="A20" s="100"/>
      <c r="B20" s="86"/>
      <c r="C20" s="84"/>
      <c r="D20" s="83"/>
      <c r="E20" s="234"/>
      <c r="F20" s="235"/>
      <c r="G20" s="188"/>
      <c r="H20" s="216"/>
      <c r="I20" s="182"/>
      <c r="J20" s="72"/>
      <c r="K20" s="69"/>
      <c r="L20" s="438" t="s">
        <v>116</v>
      </c>
      <c r="M20" s="68"/>
      <c r="N20" s="68"/>
      <c r="O20" s="68"/>
      <c r="P20" s="67"/>
      <c r="Q20" s="67"/>
      <c r="R20" s="115"/>
      <c r="S20" s="507">
        <v>1000</v>
      </c>
      <c r="T20" s="507"/>
      <c r="U20" s="103" t="s">
        <v>8</v>
      </c>
      <c r="V20" s="102">
        <v>1</v>
      </c>
      <c r="W20" s="102" t="s">
        <v>56</v>
      </c>
      <c r="X20" s="101" t="s">
        <v>9</v>
      </c>
      <c r="Y20" s="251">
        <f>-INT(S20*V20/1000)</f>
        <v>-1</v>
      </c>
    </row>
    <row r="21" spans="1:29" s="201" customFormat="1" ht="24.6" customHeight="1" x14ac:dyDescent="0.15">
      <c r="A21" s="194"/>
      <c r="B21" s="195"/>
      <c r="C21" s="245"/>
      <c r="D21" s="430" t="s">
        <v>113</v>
      </c>
      <c r="E21" s="196"/>
      <c r="F21" s="197"/>
      <c r="G21" s="198"/>
      <c r="H21" s="246"/>
      <c r="I21" s="436">
        <f>J21+K21</f>
        <v>0</v>
      </c>
      <c r="J21" s="94">
        <f>J22</f>
        <v>3</v>
      </c>
      <c r="K21" s="60">
        <f>K22</f>
        <v>-3</v>
      </c>
      <c r="L21" s="196"/>
      <c r="M21" s="62"/>
      <c r="N21" s="62"/>
      <c r="O21" s="62"/>
      <c r="P21" s="63"/>
      <c r="Q21" s="63"/>
      <c r="R21" s="63"/>
      <c r="S21" s="63"/>
      <c r="T21" s="63"/>
      <c r="U21" s="200"/>
      <c r="V21" s="248"/>
      <c r="W21" s="62"/>
      <c r="X21" s="200"/>
      <c r="Y21" s="224"/>
    </row>
    <row r="22" spans="1:29" s="201" customFormat="1" ht="24.75" customHeight="1" x14ac:dyDescent="0.15">
      <c r="A22" s="85"/>
      <c r="B22" s="84"/>
      <c r="C22" s="83"/>
      <c r="D22" s="91"/>
      <c r="E22" s="91">
        <v>711</v>
      </c>
      <c r="F22" s="90"/>
      <c r="G22" s="249" t="s">
        <v>54</v>
      </c>
      <c r="H22" s="145"/>
      <c r="I22" s="436">
        <f>J22+K22</f>
        <v>0</v>
      </c>
      <c r="J22" s="89">
        <f>J23</f>
        <v>3</v>
      </c>
      <c r="K22" s="247">
        <f>K23</f>
        <v>-3</v>
      </c>
      <c r="L22" s="88" t="s">
        <v>3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312"/>
    </row>
    <row r="23" spans="1:29" s="201" customFormat="1" ht="24.75" customHeight="1" x14ac:dyDescent="0.15">
      <c r="A23" s="85"/>
      <c r="B23" s="84"/>
      <c r="C23" s="82"/>
      <c r="D23" s="86"/>
      <c r="E23" s="221" t="s">
        <v>82</v>
      </c>
      <c r="F23" s="191">
        <v>305</v>
      </c>
      <c r="G23" s="222" t="s">
        <v>55</v>
      </c>
      <c r="H23" s="223"/>
      <c r="I23" s="436">
        <v>0</v>
      </c>
      <c r="J23" s="61">
        <v>3</v>
      </c>
      <c r="K23" s="60">
        <f>I23-J23</f>
        <v>-3</v>
      </c>
      <c r="L23" s="184" t="s">
        <v>44</v>
      </c>
      <c r="M23" s="57"/>
      <c r="N23" s="57"/>
      <c r="O23" s="59"/>
      <c r="P23" s="59"/>
      <c r="Q23" s="59"/>
      <c r="R23" s="59"/>
      <c r="S23" s="244"/>
      <c r="T23" s="244"/>
      <c r="U23" s="57"/>
      <c r="V23" s="57"/>
      <c r="W23" s="57"/>
      <c r="X23" s="57"/>
      <c r="Y23" s="225">
        <f>Y24</f>
        <v>-3</v>
      </c>
    </row>
    <row r="24" spans="1:29" s="201" customFormat="1" ht="24.75" customHeight="1" x14ac:dyDescent="0.15">
      <c r="A24" s="85"/>
      <c r="B24" s="84"/>
      <c r="C24" s="82"/>
      <c r="D24" s="86"/>
      <c r="E24" s="232"/>
      <c r="F24" s="233"/>
      <c r="G24" s="189"/>
      <c r="H24" s="183"/>
      <c r="I24" s="81"/>
      <c r="J24" s="71"/>
      <c r="K24" s="80"/>
      <c r="L24" s="438" t="s">
        <v>116</v>
      </c>
      <c r="M24" s="70"/>
      <c r="N24" s="70"/>
      <c r="O24" s="70"/>
      <c r="P24" s="74"/>
      <c r="Q24" s="74"/>
      <c r="R24" s="79"/>
      <c r="S24" s="507">
        <v>3000</v>
      </c>
      <c r="T24" s="507"/>
      <c r="U24" s="103" t="s">
        <v>8</v>
      </c>
      <c r="V24" s="102">
        <v>1</v>
      </c>
      <c r="W24" s="102" t="s">
        <v>56</v>
      </c>
      <c r="X24" s="101" t="s">
        <v>9</v>
      </c>
      <c r="Y24" s="251">
        <f>-INT(S24*V24/1000)</f>
        <v>-3</v>
      </c>
    </row>
    <row r="25" spans="1:29" s="134" customFormat="1" ht="24.75" customHeight="1" x14ac:dyDescent="0.15">
      <c r="A25" s="85"/>
      <c r="B25" s="84"/>
      <c r="C25" s="83"/>
      <c r="D25" s="106" t="s">
        <v>115</v>
      </c>
      <c r="E25" s="114"/>
      <c r="F25" s="114"/>
      <c r="G25" s="252"/>
      <c r="H25" s="313"/>
      <c r="I25" s="436">
        <f>J25+K25</f>
        <v>0</v>
      </c>
      <c r="J25" s="94">
        <f>J26</f>
        <v>1</v>
      </c>
      <c r="K25" s="60">
        <f>K26</f>
        <v>-1</v>
      </c>
      <c r="L25" s="253" t="s">
        <v>3</v>
      </c>
      <c r="M25" s="314"/>
      <c r="N25" s="314"/>
      <c r="O25" s="314"/>
      <c r="P25" s="314"/>
      <c r="Q25" s="314"/>
      <c r="R25" s="314"/>
      <c r="S25" s="314"/>
      <c r="T25" s="314" t="s">
        <v>10</v>
      </c>
      <c r="U25" s="314"/>
      <c r="V25" s="314"/>
      <c r="W25" s="314"/>
      <c r="X25" s="314"/>
      <c r="Y25" s="315"/>
      <c r="Z25" s="201"/>
      <c r="AA25" s="201"/>
      <c r="AB25" s="201"/>
      <c r="AC25" s="201"/>
    </row>
    <row r="26" spans="1:29" s="134" customFormat="1" ht="24.75" customHeight="1" x14ac:dyDescent="0.15">
      <c r="A26" s="85"/>
      <c r="B26" s="84"/>
      <c r="C26" s="83"/>
      <c r="D26" s="108"/>
      <c r="E26" s="91">
        <v>711</v>
      </c>
      <c r="F26" s="105"/>
      <c r="G26" s="144" t="s">
        <v>54</v>
      </c>
      <c r="H26" s="145"/>
      <c r="I26" s="436">
        <f>J26+K26</f>
        <v>0</v>
      </c>
      <c r="J26" s="89">
        <f>J27</f>
        <v>1</v>
      </c>
      <c r="K26" s="60">
        <f>K27</f>
        <v>-1</v>
      </c>
      <c r="L26" s="316" t="s">
        <v>3</v>
      </c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317"/>
      <c r="Z26" s="201"/>
      <c r="AA26" s="201"/>
      <c r="AB26" s="201"/>
      <c r="AC26" s="201"/>
    </row>
    <row r="27" spans="1:29" s="134" customFormat="1" ht="24.75" customHeight="1" x14ac:dyDescent="0.15">
      <c r="A27" s="100"/>
      <c r="B27" s="99"/>
      <c r="C27" s="82"/>
      <c r="D27" s="299"/>
      <c r="E27" s="221" t="s">
        <v>82</v>
      </c>
      <c r="F27" s="191">
        <v>305</v>
      </c>
      <c r="G27" s="222" t="s">
        <v>55</v>
      </c>
      <c r="H27" s="223"/>
      <c r="I27" s="436">
        <v>0</v>
      </c>
      <c r="J27" s="61">
        <v>1</v>
      </c>
      <c r="K27" s="60">
        <f>I27-J27</f>
        <v>-1</v>
      </c>
      <c r="L27" s="184" t="s">
        <v>44</v>
      </c>
      <c r="M27" s="57"/>
      <c r="N27" s="57"/>
      <c r="O27" s="59"/>
      <c r="P27" s="59"/>
      <c r="Q27" s="59"/>
      <c r="R27" s="59"/>
      <c r="S27" s="57"/>
      <c r="T27" s="57"/>
      <c r="U27" s="57"/>
      <c r="V27" s="57"/>
      <c r="W27" s="57"/>
      <c r="X27" s="57"/>
      <c r="Y27" s="214">
        <f>Y28</f>
        <v>4</v>
      </c>
      <c r="Z27" s="201"/>
      <c r="AA27" s="201"/>
      <c r="AB27" s="201"/>
      <c r="AC27" s="201"/>
    </row>
    <row r="28" spans="1:29" s="134" customFormat="1" ht="24.75" customHeight="1" x14ac:dyDescent="0.15">
      <c r="A28" s="100"/>
      <c r="B28" s="99"/>
      <c r="C28" s="82"/>
      <c r="D28" s="318"/>
      <c r="E28" s="232"/>
      <c r="F28" s="233"/>
      <c r="G28" s="189"/>
      <c r="H28" s="183"/>
      <c r="I28" s="81"/>
      <c r="J28" s="71"/>
      <c r="K28" s="80"/>
      <c r="L28" s="438" t="s">
        <v>116</v>
      </c>
      <c r="M28" s="70"/>
      <c r="N28" s="70"/>
      <c r="O28" s="70"/>
      <c r="P28" s="74"/>
      <c r="Q28" s="74"/>
      <c r="R28" s="79"/>
      <c r="S28" s="506">
        <v>4607</v>
      </c>
      <c r="T28" s="506"/>
      <c r="U28" s="103" t="s">
        <v>8</v>
      </c>
      <c r="V28" s="102">
        <v>1</v>
      </c>
      <c r="W28" s="102" t="s">
        <v>56</v>
      </c>
      <c r="X28" s="101" t="s">
        <v>9</v>
      </c>
      <c r="Y28" s="251">
        <f>INT(S28*V28/1000)</f>
        <v>4</v>
      </c>
      <c r="Z28" s="201"/>
      <c r="AA28" s="201"/>
      <c r="AB28" s="201"/>
      <c r="AC28" s="201"/>
    </row>
    <row r="29" spans="1:29" s="201" customFormat="1" ht="24.75" customHeight="1" x14ac:dyDescent="0.15">
      <c r="A29" s="100"/>
      <c r="B29" s="99"/>
      <c r="C29" s="83"/>
      <c r="D29" s="98" t="s">
        <v>114</v>
      </c>
      <c r="E29" s="97"/>
      <c r="F29" s="97"/>
      <c r="G29" s="96"/>
      <c r="H29" s="95"/>
      <c r="I29" s="436">
        <f>J29+K29</f>
        <v>0</v>
      </c>
      <c r="J29" s="94">
        <f>J30</f>
        <v>1</v>
      </c>
      <c r="K29" s="60">
        <f>K30</f>
        <v>-1</v>
      </c>
      <c r="L29" s="93" t="s">
        <v>3</v>
      </c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226"/>
    </row>
    <row r="30" spans="1:29" s="134" customFormat="1" ht="24.75" customHeight="1" x14ac:dyDescent="0.15">
      <c r="A30" s="85"/>
      <c r="B30" s="84"/>
      <c r="C30" s="83"/>
      <c r="D30" s="108"/>
      <c r="E30" s="91">
        <v>711</v>
      </c>
      <c r="F30" s="105"/>
      <c r="G30" s="144" t="s">
        <v>54</v>
      </c>
      <c r="H30" s="145"/>
      <c r="I30" s="436">
        <f>J30+K30</f>
        <v>0</v>
      </c>
      <c r="J30" s="89">
        <f>J31</f>
        <v>1</v>
      </c>
      <c r="K30" s="60">
        <f>K31</f>
        <v>-1</v>
      </c>
      <c r="L30" s="316" t="s">
        <v>3</v>
      </c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317"/>
      <c r="Z30" s="201"/>
      <c r="AA30" s="201"/>
      <c r="AB30" s="201"/>
      <c r="AC30" s="201"/>
    </row>
    <row r="31" spans="1:29" s="201" customFormat="1" ht="24.75" customHeight="1" x14ac:dyDescent="0.15">
      <c r="A31" s="85"/>
      <c r="B31" s="84"/>
      <c r="C31" s="82"/>
      <c r="D31" s="86"/>
      <c r="E31" s="221" t="s">
        <v>82</v>
      </c>
      <c r="F31" s="191">
        <v>305</v>
      </c>
      <c r="G31" s="222" t="s">
        <v>55</v>
      </c>
      <c r="H31" s="223"/>
      <c r="I31" s="436">
        <v>0</v>
      </c>
      <c r="J31" s="61">
        <v>1</v>
      </c>
      <c r="K31" s="60">
        <f>I31-J31</f>
        <v>-1</v>
      </c>
      <c r="L31" s="184" t="s">
        <v>44</v>
      </c>
      <c r="M31" s="57"/>
      <c r="N31" s="57"/>
      <c r="O31" s="59"/>
      <c r="P31" s="59"/>
      <c r="Q31" s="59"/>
      <c r="R31" s="59"/>
      <c r="S31" s="427"/>
      <c r="T31" s="57"/>
      <c r="U31" s="57"/>
      <c r="V31" s="57"/>
      <c r="W31" s="57"/>
      <c r="X31" s="57"/>
      <c r="Y31" s="250">
        <f>Y32</f>
        <v>-1</v>
      </c>
    </row>
    <row r="32" spans="1:29" s="201" customFormat="1" ht="24.75" customHeight="1" x14ac:dyDescent="0.15">
      <c r="A32" s="85"/>
      <c r="B32" s="84"/>
      <c r="C32" s="82"/>
      <c r="D32" s="86"/>
      <c r="E32" s="232"/>
      <c r="F32" s="233"/>
      <c r="G32" s="189"/>
      <c r="H32" s="183"/>
      <c r="I32" s="81"/>
      <c r="J32" s="71"/>
      <c r="K32" s="80"/>
      <c r="L32" s="438" t="s">
        <v>116</v>
      </c>
      <c r="M32" s="70"/>
      <c r="N32" s="70"/>
      <c r="O32" s="70"/>
      <c r="P32" s="74"/>
      <c r="Q32" s="74"/>
      <c r="R32" s="79"/>
      <c r="S32" s="507">
        <v>1000</v>
      </c>
      <c r="T32" s="507"/>
      <c r="U32" s="78" t="s">
        <v>8</v>
      </c>
      <c r="V32" s="77">
        <v>1</v>
      </c>
      <c r="W32" s="77" t="s">
        <v>56</v>
      </c>
      <c r="X32" s="76" t="s">
        <v>9</v>
      </c>
      <c r="Y32" s="255">
        <f>-INT(S32*V32/1000)</f>
        <v>-1</v>
      </c>
    </row>
    <row r="33" spans="1:29" s="201" customFormat="1" ht="24.75" customHeight="1" x14ac:dyDescent="0.15">
      <c r="A33" s="194"/>
      <c r="B33" s="195"/>
      <c r="C33" s="202" t="s">
        <v>3</v>
      </c>
      <c r="D33" s="437" t="s">
        <v>100</v>
      </c>
      <c r="E33" s="203"/>
      <c r="F33" s="203"/>
      <c r="G33" s="204"/>
      <c r="H33" s="205"/>
      <c r="I33" s="436">
        <f>J33+K33</f>
        <v>8</v>
      </c>
      <c r="J33" s="94">
        <f>J34</f>
        <v>0</v>
      </c>
      <c r="K33" s="60">
        <f>K34</f>
        <v>8</v>
      </c>
      <c r="L33" s="116"/>
      <c r="M33" s="56"/>
      <c r="N33" s="56"/>
      <c r="O33" s="56"/>
      <c r="P33" s="56"/>
      <c r="Q33" s="67"/>
      <c r="R33" s="56"/>
      <c r="S33" s="56"/>
      <c r="T33" s="56" t="s">
        <v>10</v>
      </c>
      <c r="U33" s="56"/>
      <c r="V33" s="56"/>
      <c r="W33" s="56"/>
      <c r="X33" s="56"/>
      <c r="Y33" s="228"/>
    </row>
    <row r="34" spans="1:29" s="201" customFormat="1" ht="24.75" customHeight="1" x14ac:dyDescent="0.15">
      <c r="A34" s="194"/>
      <c r="B34" s="195"/>
      <c r="C34" s="202"/>
      <c r="D34" s="206" t="s">
        <v>3</v>
      </c>
      <c r="E34" s="108">
        <v>711</v>
      </c>
      <c r="F34" s="207"/>
      <c r="G34" s="208" t="s">
        <v>5</v>
      </c>
      <c r="H34" s="209"/>
      <c r="I34" s="436">
        <f>J34+K34</f>
        <v>8</v>
      </c>
      <c r="J34" s="193">
        <f>J35</f>
        <v>0</v>
      </c>
      <c r="K34" s="300">
        <f>K35</f>
        <v>8</v>
      </c>
      <c r="L34" s="210" t="s">
        <v>3</v>
      </c>
      <c r="M34" s="211"/>
      <c r="N34" s="211"/>
      <c r="O34" s="211"/>
      <c r="P34" s="211"/>
      <c r="Q34" s="212"/>
      <c r="R34" s="211"/>
      <c r="S34" s="211"/>
      <c r="T34" s="211"/>
      <c r="U34" s="211"/>
      <c r="V34" s="211"/>
      <c r="W34" s="211"/>
      <c r="X34" s="211"/>
      <c r="Y34" s="301"/>
    </row>
    <row r="35" spans="1:29" s="201" customFormat="1" ht="24.75" customHeight="1" x14ac:dyDescent="0.15">
      <c r="A35" s="194"/>
      <c r="B35" s="218"/>
      <c r="C35" s="220"/>
      <c r="D35" s="190"/>
      <c r="E35" s="221" t="s">
        <v>82</v>
      </c>
      <c r="F35" s="191">
        <v>305</v>
      </c>
      <c r="G35" s="222" t="s">
        <v>81</v>
      </c>
      <c r="H35" s="223"/>
      <c r="I35" s="436">
        <v>8</v>
      </c>
      <c r="J35" s="61">
        <v>0</v>
      </c>
      <c r="K35" s="60">
        <f>Y35</f>
        <v>8</v>
      </c>
      <c r="L35" s="184" t="s">
        <v>44</v>
      </c>
      <c r="M35" s="57"/>
      <c r="N35" s="57"/>
      <c r="O35" s="59"/>
      <c r="P35" s="59"/>
      <c r="Q35" s="59"/>
      <c r="R35" s="59"/>
      <c r="S35" s="57"/>
      <c r="T35" s="57"/>
      <c r="U35" s="57"/>
      <c r="V35" s="57"/>
      <c r="W35" s="57"/>
      <c r="X35" s="57"/>
      <c r="Y35" s="424">
        <f>Y36</f>
        <v>8</v>
      </c>
    </row>
    <row r="36" spans="1:29" s="201" customFormat="1" ht="24.6" customHeight="1" x14ac:dyDescent="0.15">
      <c r="A36" s="194"/>
      <c r="B36" s="218"/>
      <c r="C36" s="220"/>
      <c r="D36" s="185"/>
      <c r="E36" s="186"/>
      <c r="F36" s="187"/>
      <c r="G36" s="189"/>
      <c r="H36" s="192"/>
      <c r="I36" s="81"/>
      <c r="J36" s="71"/>
      <c r="K36" s="80"/>
      <c r="L36" s="219" t="s">
        <v>57</v>
      </c>
      <c r="M36" s="68"/>
      <c r="N36" s="68"/>
      <c r="O36" s="68"/>
      <c r="P36" s="67"/>
      <c r="Q36" s="67"/>
      <c r="R36" s="115"/>
      <c r="S36" s="506">
        <v>7374</v>
      </c>
      <c r="T36" s="506"/>
      <c r="U36" s="78" t="s">
        <v>8</v>
      </c>
      <c r="V36" s="77">
        <v>1</v>
      </c>
      <c r="W36" s="77" t="s">
        <v>53</v>
      </c>
      <c r="X36" s="76" t="s">
        <v>9</v>
      </c>
      <c r="Y36" s="423">
        <f>INT(S36*V36/1000)+1</f>
        <v>8</v>
      </c>
    </row>
    <row r="37" spans="1:29" s="134" customFormat="1" ht="24.75" customHeight="1" x14ac:dyDescent="0.15">
      <c r="A37" s="85"/>
      <c r="B37" s="84"/>
      <c r="C37" s="83"/>
      <c r="D37" s="98" t="s">
        <v>101</v>
      </c>
      <c r="E37" s="106"/>
      <c r="F37" s="114"/>
      <c r="G37" s="113"/>
      <c r="H37" s="302"/>
      <c r="I37" s="436">
        <f>J37+K37</f>
        <v>36</v>
      </c>
      <c r="J37" s="94">
        <f>J38</f>
        <v>0</v>
      </c>
      <c r="K37" s="60">
        <f>K38</f>
        <v>36</v>
      </c>
      <c r="L37" s="93" t="s">
        <v>3</v>
      </c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425"/>
      <c r="Z37" s="201"/>
      <c r="AA37" s="201"/>
      <c r="AB37" s="201"/>
      <c r="AC37" s="201"/>
    </row>
    <row r="38" spans="1:29" s="134" customFormat="1" ht="24.75" customHeight="1" x14ac:dyDescent="0.15">
      <c r="A38" s="85"/>
      <c r="B38" s="84"/>
      <c r="C38" s="83"/>
      <c r="D38" s="112"/>
      <c r="E38" s="108">
        <v>711</v>
      </c>
      <c r="F38" s="90"/>
      <c r="G38" s="111" t="s">
        <v>83</v>
      </c>
      <c r="H38" s="145"/>
      <c r="I38" s="436">
        <f>J38+K38</f>
        <v>36</v>
      </c>
      <c r="J38" s="89">
        <f>J39</f>
        <v>0</v>
      </c>
      <c r="K38" s="300">
        <f>K39</f>
        <v>36</v>
      </c>
      <c r="L38" s="88" t="s">
        <v>3</v>
      </c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426"/>
      <c r="Z38" s="201"/>
      <c r="AA38" s="201"/>
      <c r="AB38" s="201"/>
      <c r="AC38" s="201"/>
    </row>
    <row r="39" spans="1:29" s="134" customFormat="1" ht="24.75" customHeight="1" x14ac:dyDescent="0.15">
      <c r="A39" s="100"/>
      <c r="B39" s="299"/>
      <c r="C39" s="86"/>
      <c r="D39" s="83"/>
      <c r="E39" s="221" t="s">
        <v>82</v>
      </c>
      <c r="F39" s="191">
        <v>305</v>
      </c>
      <c r="G39" s="222" t="s">
        <v>81</v>
      </c>
      <c r="H39" s="223"/>
      <c r="I39" s="436">
        <f>J39+K39</f>
        <v>36</v>
      </c>
      <c r="J39" s="61">
        <v>0</v>
      </c>
      <c r="K39" s="60">
        <f>Y39</f>
        <v>36</v>
      </c>
      <c r="L39" s="184" t="s">
        <v>44</v>
      </c>
      <c r="M39" s="57"/>
      <c r="N39" s="57"/>
      <c r="O39" s="59"/>
      <c r="P39" s="59"/>
      <c r="Q39" s="59"/>
      <c r="R39" s="59"/>
      <c r="S39" s="57"/>
      <c r="T39" s="57"/>
      <c r="U39" s="57"/>
      <c r="V39" s="57"/>
      <c r="W39" s="57"/>
      <c r="X39" s="57"/>
      <c r="Y39" s="424">
        <f>Y40</f>
        <v>36</v>
      </c>
      <c r="Z39" s="201"/>
      <c r="AA39" s="201"/>
      <c r="AB39" s="201"/>
      <c r="AC39" s="201"/>
    </row>
    <row r="40" spans="1:29" s="134" customFormat="1" ht="24.75" customHeight="1" x14ac:dyDescent="0.15">
      <c r="A40" s="100"/>
      <c r="B40" s="299"/>
      <c r="C40" s="86"/>
      <c r="D40" s="109"/>
      <c r="E40" s="232"/>
      <c r="F40" s="233"/>
      <c r="G40" s="189"/>
      <c r="H40" s="183"/>
      <c r="I40" s="81"/>
      <c r="J40" s="71"/>
      <c r="K40" s="80"/>
      <c r="L40" s="219" t="s">
        <v>57</v>
      </c>
      <c r="M40" s="68"/>
      <c r="N40" s="68"/>
      <c r="O40" s="68"/>
      <c r="P40" s="67"/>
      <c r="Q40" s="67"/>
      <c r="R40" s="115"/>
      <c r="S40" s="508">
        <v>35061</v>
      </c>
      <c r="T40" s="508"/>
      <c r="U40" s="78" t="s">
        <v>8</v>
      </c>
      <c r="V40" s="77">
        <v>1</v>
      </c>
      <c r="W40" s="77" t="s">
        <v>53</v>
      </c>
      <c r="X40" s="76" t="s">
        <v>9</v>
      </c>
      <c r="Y40" s="423">
        <f>INT(S40*V40/1000)+1</f>
        <v>36</v>
      </c>
      <c r="Z40" s="201"/>
      <c r="AA40" s="201"/>
      <c r="AB40" s="201"/>
      <c r="AC40" s="201"/>
    </row>
    <row r="41" spans="1:29" s="201" customFormat="1" ht="24.75" customHeight="1" x14ac:dyDescent="0.15">
      <c r="A41" s="194"/>
      <c r="B41" s="195"/>
      <c r="C41" s="215" t="s">
        <v>3</v>
      </c>
      <c r="D41" s="429" t="s">
        <v>102</v>
      </c>
      <c r="E41" s="203"/>
      <c r="F41" s="203"/>
      <c r="G41" s="204"/>
      <c r="H41" s="205"/>
      <c r="I41" s="436">
        <f>J41+K41</f>
        <v>3</v>
      </c>
      <c r="J41" s="94">
        <f>J42</f>
        <v>0</v>
      </c>
      <c r="K41" s="60">
        <f>K42</f>
        <v>3</v>
      </c>
      <c r="L41" s="287" t="s">
        <v>3</v>
      </c>
      <c r="M41" s="304"/>
      <c r="N41" s="304"/>
      <c r="O41" s="304"/>
      <c r="P41" s="305"/>
      <c r="Q41" s="305"/>
      <c r="R41" s="304"/>
      <c r="S41" s="304"/>
      <c r="T41" s="288"/>
      <c r="U41" s="288"/>
      <c r="V41" s="288"/>
      <c r="W41" s="288"/>
      <c r="X41" s="288"/>
      <c r="Y41" s="306"/>
    </row>
    <row r="42" spans="1:29" s="201" customFormat="1" ht="24.75" customHeight="1" x14ac:dyDescent="0.15">
      <c r="A42" s="194"/>
      <c r="B42" s="195"/>
      <c r="C42" s="215"/>
      <c r="D42" s="307" t="s">
        <v>3</v>
      </c>
      <c r="E42" s="108">
        <v>711</v>
      </c>
      <c r="F42" s="213"/>
      <c r="G42" s="308" t="s">
        <v>5</v>
      </c>
      <c r="H42" s="309"/>
      <c r="I42" s="436">
        <f>J42+K42</f>
        <v>3</v>
      </c>
      <c r="J42" s="310">
        <f>J43</f>
        <v>0</v>
      </c>
      <c r="K42" s="65">
        <f>K43</f>
        <v>3</v>
      </c>
      <c r="L42" s="289" t="s">
        <v>3</v>
      </c>
      <c r="M42" s="290"/>
      <c r="N42" s="290"/>
      <c r="O42" s="290"/>
      <c r="P42" s="291"/>
      <c r="Q42" s="291"/>
      <c r="R42" s="290"/>
      <c r="S42" s="290"/>
      <c r="T42" s="290"/>
      <c r="U42" s="290"/>
      <c r="V42" s="290"/>
      <c r="W42" s="290"/>
      <c r="X42" s="290"/>
      <c r="Y42" s="311"/>
    </row>
    <row r="43" spans="1:29" s="201" customFormat="1" ht="24.75" customHeight="1" x14ac:dyDescent="0.15">
      <c r="A43" s="100"/>
      <c r="B43" s="86"/>
      <c r="C43" s="83"/>
      <c r="D43" s="83"/>
      <c r="E43" s="221" t="s">
        <v>82</v>
      </c>
      <c r="F43" s="191">
        <v>305</v>
      </c>
      <c r="G43" s="222" t="s">
        <v>81</v>
      </c>
      <c r="H43" s="223"/>
      <c r="I43" s="436">
        <f>J43+K43</f>
        <v>3</v>
      </c>
      <c r="J43" s="61">
        <v>0</v>
      </c>
      <c r="K43" s="60">
        <f>Y43</f>
        <v>3</v>
      </c>
      <c r="L43" s="184" t="s">
        <v>44</v>
      </c>
      <c r="M43" s="57"/>
      <c r="N43" s="57"/>
      <c r="O43" s="59"/>
      <c r="P43" s="59"/>
      <c r="Q43" s="59"/>
      <c r="R43" s="59"/>
      <c r="S43" s="57"/>
      <c r="T43" s="57"/>
      <c r="U43" s="57"/>
      <c r="V43" s="57"/>
      <c r="W43" s="57"/>
      <c r="X43" s="57"/>
      <c r="Y43" s="225">
        <f>Y44</f>
        <v>3</v>
      </c>
    </row>
    <row r="44" spans="1:29" s="201" customFormat="1" ht="24.75" customHeight="1" x14ac:dyDescent="0.15">
      <c r="A44" s="100"/>
      <c r="B44" s="86"/>
      <c r="C44" s="84"/>
      <c r="D44" s="83"/>
      <c r="E44" s="234"/>
      <c r="F44" s="235"/>
      <c r="G44" s="188"/>
      <c r="H44" s="216"/>
      <c r="I44" s="182"/>
      <c r="J44" s="72"/>
      <c r="K44" s="69"/>
      <c r="L44" s="217" t="s">
        <v>57</v>
      </c>
      <c r="M44" s="68"/>
      <c r="N44" s="68"/>
      <c r="O44" s="68"/>
      <c r="P44" s="67"/>
      <c r="Q44" s="67"/>
      <c r="R44" s="115"/>
      <c r="S44" s="507">
        <v>2128</v>
      </c>
      <c r="T44" s="507"/>
      <c r="U44" s="103" t="s">
        <v>8</v>
      </c>
      <c r="V44" s="102">
        <v>1</v>
      </c>
      <c r="W44" s="102" t="s">
        <v>56</v>
      </c>
      <c r="X44" s="101" t="s">
        <v>9</v>
      </c>
      <c r="Y44" s="251">
        <f>INT(S44*V44/1000)+1</f>
        <v>3</v>
      </c>
    </row>
    <row r="45" spans="1:29" s="201" customFormat="1" ht="24.6" customHeight="1" x14ac:dyDescent="0.15">
      <c r="A45" s="194"/>
      <c r="B45" s="195"/>
      <c r="C45" s="245"/>
      <c r="D45" s="430" t="s">
        <v>103</v>
      </c>
      <c r="E45" s="196"/>
      <c r="F45" s="197"/>
      <c r="G45" s="198"/>
      <c r="H45" s="246"/>
      <c r="I45" s="436">
        <f>J45+K45</f>
        <v>6</v>
      </c>
      <c r="J45" s="94">
        <f>J46</f>
        <v>0</v>
      </c>
      <c r="K45" s="60">
        <f>K46</f>
        <v>6</v>
      </c>
      <c r="L45" s="196"/>
      <c r="M45" s="62"/>
      <c r="N45" s="62"/>
      <c r="O45" s="62"/>
      <c r="P45" s="63"/>
      <c r="Q45" s="63"/>
      <c r="R45" s="63"/>
      <c r="S45" s="63"/>
      <c r="T45" s="63"/>
      <c r="U45" s="200"/>
      <c r="V45" s="248"/>
      <c r="W45" s="62"/>
      <c r="X45" s="200"/>
      <c r="Y45" s="224"/>
    </row>
    <row r="46" spans="1:29" s="201" customFormat="1" ht="24.75" customHeight="1" x14ac:dyDescent="0.15">
      <c r="A46" s="85"/>
      <c r="B46" s="84"/>
      <c r="C46" s="83"/>
      <c r="D46" s="91"/>
      <c r="E46" s="91">
        <v>711</v>
      </c>
      <c r="F46" s="90"/>
      <c r="G46" s="249" t="s">
        <v>54</v>
      </c>
      <c r="H46" s="145"/>
      <c r="I46" s="436">
        <f>J46+K46</f>
        <v>6</v>
      </c>
      <c r="J46" s="89">
        <f>J47</f>
        <v>0</v>
      </c>
      <c r="K46" s="247">
        <f>K47</f>
        <v>6</v>
      </c>
      <c r="L46" s="88" t="s">
        <v>3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312"/>
    </row>
    <row r="47" spans="1:29" s="201" customFormat="1" ht="24.75" customHeight="1" x14ac:dyDescent="0.15">
      <c r="A47" s="85"/>
      <c r="B47" s="84"/>
      <c r="C47" s="82"/>
      <c r="D47" s="86"/>
      <c r="E47" s="221" t="s">
        <v>82</v>
      </c>
      <c r="F47" s="191">
        <v>305</v>
      </c>
      <c r="G47" s="222" t="s">
        <v>55</v>
      </c>
      <c r="H47" s="223"/>
      <c r="I47" s="436">
        <f>J47+K47</f>
        <v>6</v>
      </c>
      <c r="J47" s="61">
        <v>0</v>
      </c>
      <c r="K47" s="60">
        <f>Y47</f>
        <v>6</v>
      </c>
      <c r="L47" s="184" t="s">
        <v>44</v>
      </c>
      <c r="M47" s="57"/>
      <c r="N47" s="57"/>
      <c r="O47" s="59"/>
      <c r="P47" s="59"/>
      <c r="Q47" s="59"/>
      <c r="R47" s="59"/>
      <c r="S47" s="244"/>
      <c r="T47" s="244"/>
      <c r="U47" s="57"/>
      <c r="V47" s="57"/>
      <c r="W47" s="57"/>
      <c r="X47" s="57"/>
      <c r="Y47" s="225">
        <f>Y48</f>
        <v>6</v>
      </c>
    </row>
    <row r="48" spans="1:29" s="201" customFormat="1" ht="24.75" customHeight="1" x14ac:dyDescent="0.15">
      <c r="A48" s="85"/>
      <c r="B48" s="84"/>
      <c r="C48" s="82"/>
      <c r="D48" s="86"/>
      <c r="E48" s="232"/>
      <c r="F48" s="233"/>
      <c r="G48" s="189"/>
      <c r="H48" s="183"/>
      <c r="I48" s="81"/>
      <c r="J48" s="71"/>
      <c r="K48" s="80"/>
      <c r="L48" s="219" t="s">
        <v>57</v>
      </c>
      <c r="M48" s="70"/>
      <c r="N48" s="70"/>
      <c r="O48" s="70"/>
      <c r="P48" s="74"/>
      <c r="Q48" s="74"/>
      <c r="R48" s="79"/>
      <c r="S48" s="507">
        <v>5187</v>
      </c>
      <c r="T48" s="507"/>
      <c r="U48" s="103" t="s">
        <v>8</v>
      </c>
      <c r="V48" s="102">
        <v>1</v>
      </c>
      <c r="W48" s="102" t="s">
        <v>56</v>
      </c>
      <c r="X48" s="101" t="s">
        <v>9</v>
      </c>
      <c r="Y48" s="251">
        <f>INT(S48*V48/1000)+1</f>
        <v>6</v>
      </c>
    </row>
    <row r="49" spans="1:29" s="134" customFormat="1" ht="24.75" customHeight="1" x14ac:dyDescent="0.15">
      <c r="A49" s="85"/>
      <c r="B49" s="84"/>
      <c r="C49" s="83"/>
      <c r="D49" s="106" t="s">
        <v>104</v>
      </c>
      <c r="E49" s="114"/>
      <c r="F49" s="114"/>
      <c r="G49" s="252"/>
      <c r="H49" s="313"/>
      <c r="I49" s="436">
        <f>J49+K49</f>
        <v>3</v>
      </c>
      <c r="J49" s="94">
        <f>J50</f>
        <v>0</v>
      </c>
      <c r="K49" s="60">
        <f>K50</f>
        <v>3</v>
      </c>
      <c r="L49" s="253" t="s">
        <v>3</v>
      </c>
      <c r="M49" s="314"/>
      <c r="N49" s="314"/>
      <c r="O49" s="314"/>
      <c r="P49" s="314"/>
      <c r="Q49" s="314"/>
      <c r="R49" s="314"/>
      <c r="S49" s="314"/>
      <c r="T49" s="314" t="s">
        <v>10</v>
      </c>
      <c r="U49" s="314"/>
      <c r="V49" s="314"/>
      <c r="W49" s="314"/>
      <c r="X49" s="314"/>
      <c r="Y49" s="315"/>
      <c r="Z49" s="201"/>
      <c r="AA49" s="201"/>
      <c r="AB49" s="201"/>
      <c r="AC49" s="201"/>
    </row>
    <row r="50" spans="1:29" s="134" customFormat="1" ht="24.75" customHeight="1" x14ac:dyDescent="0.15">
      <c r="A50" s="85"/>
      <c r="B50" s="84"/>
      <c r="C50" s="83"/>
      <c r="D50" s="108"/>
      <c r="E50" s="91">
        <v>711</v>
      </c>
      <c r="F50" s="105"/>
      <c r="G50" s="144" t="s">
        <v>54</v>
      </c>
      <c r="H50" s="145"/>
      <c r="I50" s="436">
        <f>J50+K50</f>
        <v>3</v>
      </c>
      <c r="J50" s="89">
        <f>J51</f>
        <v>0</v>
      </c>
      <c r="K50" s="60">
        <f>K51</f>
        <v>3</v>
      </c>
      <c r="L50" s="316" t="s">
        <v>3</v>
      </c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317"/>
      <c r="Z50" s="201"/>
      <c r="AA50" s="201"/>
      <c r="AB50" s="201"/>
      <c r="AC50" s="201"/>
    </row>
    <row r="51" spans="1:29" s="134" customFormat="1" ht="24.75" customHeight="1" x14ac:dyDescent="0.15">
      <c r="A51" s="100"/>
      <c r="B51" s="99"/>
      <c r="C51" s="82"/>
      <c r="D51" s="299"/>
      <c r="E51" s="221" t="s">
        <v>82</v>
      </c>
      <c r="F51" s="191">
        <v>305</v>
      </c>
      <c r="G51" s="222" t="s">
        <v>55</v>
      </c>
      <c r="H51" s="223"/>
      <c r="I51" s="436">
        <f>J51+K51</f>
        <v>3</v>
      </c>
      <c r="J51" s="61">
        <v>0</v>
      </c>
      <c r="K51" s="60">
        <f>Y51</f>
        <v>3</v>
      </c>
      <c r="L51" s="184" t="s">
        <v>44</v>
      </c>
      <c r="M51" s="57"/>
      <c r="N51" s="57"/>
      <c r="O51" s="59"/>
      <c r="P51" s="59"/>
      <c r="Q51" s="59"/>
      <c r="R51" s="59"/>
      <c r="S51" s="57"/>
      <c r="T51" s="57"/>
      <c r="U51" s="57"/>
      <c r="V51" s="57"/>
      <c r="W51" s="57"/>
      <c r="X51" s="57"/>
      <c r="Y51" s="214">
        <f>Y52</f>
        <v>3</v>
      </c>
      <c r="Z51" s="201"/>
      <c r="AA51" s="201"/>
      <c r="AB51" s="201"/>
      <c r="AC51" s="201"/>
    </row>
    <row r="52" spans="1:29" s="134" customFormat="1" ht="24.75" customHeight="1" x14ac:dyDescent="0.15">
      <c r="A52" s="100"/>
      <c r="B52" s="99"/>
      <c r="C52" s="82"/>
      <c r="D52" s="318"/>
      <c r="E52" s="232"/>
      <c r="F52" s="233"/>
      <c r="G52" s="189"/>
      <c r="H52" s="183"/>
      <c r="I52" s="81"/>
      <c r="J52" s="71"/>
      <c r="K52" s="80"/>
      <c r="L52" s="219" t="s">
        <v>57</v>
      </c>
      <c r="M52" s="70"/>
      <c r="N52" s="70"/>
      <c r="O52" s="70"/>
      <c r="P52" s="74"/>
      <c r="Q52" s="74"/>
      <c r="R52" s="79"/>
      <c r="S52" s="506">
        <v>2088</v>
      </c>
      <c r="T52" s="506"/>
      <c r="U52" s="103" t="s">
        <v>8</v>
      </c>
      <c r="V52" s="102">
        <v>1</v>
      </c>
      <c r="W52" s="102" t="s">
        <v>56</v>
      </c>
      <c r="X52" s="101" t="s">
        <v>9</v>
      </c>
      <c r="Y52" s="251">
        <f>INT(S52*V52/1000)+1</f>
        <v>3</v>
      </c>
      <c r="Z52" s="201"/>
      <c r="AA52" s="201"/>
      <c r="AB52" s="201"/>
      <c r="AC52" s="201"/>
    </row>
    <row r="53" spans="1:29" s="201" customFormat="1" ht="24.75" customHeight="1" x14ac:dyDescent="0.15">
      <c r="A53" s="100"/>
      <c r="B53" s="99"/>
      <c r="C53" s="83"/>
      <c r="D53" s="98" t="s">
        <v>105</v>
      </c>
      <c r="E53" s="97"/>
      <c r="F53" s="97"/>
      <c r="G53" s="96"/>
      <c r="H53" s="95"/>
      <c r="I53" s="436">
        <f>J53+K53</f>
        <v>2</v>
      </c>
      <c r="J53" s="94">
        <f>J54</f>
        <v>0</v>
      </c>
      <c r="K53" s="60">
        <f>K54</f>
        <v>2</v>
      </c>
      <c r="L53" s="93" t="s">
        <v>3</v>
      </c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226"/>
    </row>
    <row r="54" spans="1:29" s="134" customFormat="1" ht="24.75" customHeight="1" x14ac:dyDescent="0.15">
      <c r="A54" s="85"/>
      <c r="B54" s="84"/>
      <c r="C54" s="83"/>
      <c r="D54" s="108"/>
      <c r="E54" s="91">
        <v>711</v>
      </c>
      <c r="F54" s="105"/>
      <c r="G54" s="144" t="s">
        <v>54</v>
      </c>
      <c r="H54" s="145"/>
      <c r="I54" s="436">
        <f>J54+K54</f>
        <v>2</v>
      </c>
      <c r="J54" s="89">
        <f>J55</f>
        <v>0</v>
      </c>
      <c r="K54" s="60">
        <f>K55</f>
        <v>2</v>
      </c>
      <c r="L54" s="316" t="s">
        <v>3</v>
      </c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317"/>
      <c r="Z54" s="201"/>
      <c r="AA54" s="201"/>
      <c r="AB54" s="201"/>
      <c r="AC54" s="201"/>
    </row>
    <row r="55" spans="1:29" s="201" customFormat="1" ht="24.75" customHeight="1" x14ac:dyDescent="0.15">
      <c r="A55" s="85"/>
      <c r="B55" s="84"/>
      <c r="C55" s="82"/>
      <c r="D55" s="86"/>
      <c r="E55" s="221" t="s">
        <v>82</v>
      </c>
      <c r="F55" s="191">
        <v>305</v>
      </c>
      <c r="G55" s="222" t="s">
        <v>55</v>
      </c>
      <c r="H55" s="223"/>
      <c r="I55" s="436">
        <f>J55+K55</f>
        <v>2</v>
      </c>
      <c r="J55" s="61">
        <v>0</v>
      </c>
      <c r="K55" s="60">
        <f>Y55</f>
        <v>2</v>
      </c>
      <c r="L55" s="184" t="s">
        <v>44</v>
      </c>
      <c r="M55" s="57"/>
      <c r="N55" s="57"/>
      <c r="O55" s="59"/>
      <c r="P55" s="59"/>
      <c r="Q55" s="59"/>
      <c r="R55" s="59"/>
      <c r="S55" s="427"/>
      <c r="T55" s="57"/>
      <c r="U55" s="57"/>
      <c r="V55" s="57"/>
      <c r="W55" s="57"/>
      <c r="X55" s="57"/>
      <c r="Y55" s="250">
        <f>Y56</f>
        <v>2</v>
      </c>
    </row>
    <row r="56" spans="1:29" s="201" customFormat="1" ht="24.75" customHeight="1" x14ac:dyDescent="0.15">
      <c r="A56" s="85"/>
      <c r="B56" s="84"/>
      <c r="C56" s="82"/>
      <c r="D56" s="86"/>
      <c r="E56" s="232"/>
      <c r="F56" s="233"/>
      <c r="G56" s="189"/>
      <c r="H56" s="183"/>
      <c r="I56" s="81"/>
      <c r="J56" s="71"/>
      <c r="K56" s="80"/>
      <c r="L56" s="219" t="s">
        <v>57</v>
      </c>
      <c r="M56" s="70"/>
      <c r="N56" s="70"/>
      <c r="O56" s="70"/>
      <c r="P56" s="74"/>
      <c r="Q56" s="74"/>
      <c r="R56" s="79"/>
      <c r="S56" s="506">
        <v>16</v>
      </c>
      <c r="T56" s="506"/>
      <c r="U56" s="78" t="s">
        <v>8</v>
      </c>
      <c r="V56" s="77">
        <v>1</v>
      </c>
      <c r="W56" s="77" t="s">
        <v>56</v>
      </c>
      <c r="X56" s="76" t="s">
        <v>9</v>
      </c>
      <c r="Y56" s="255">
        <f>INT(S56*V56/1000)+2</f>
        <v>2</v>
      </c>
    </row>
    <row r="57" spans="1:29" s="201" customFormat="1" ht="24.75" customHeight="1" x14ac:dyDescent="0.15">
      <c r="A57" s="100"/>
      <c r="B57" s="110"/>
      <c r="C57" s="104"/>
      <c r="D57" s="139" t="s">
        <v>106</v>
      </c>
      <c r="E57" s="172"/>
      <c r="F57" s="172"/>
      <c r="G57" s="168"/>
      <c r="H57" s="169"/>
      <c r="I57" s="436">
        <f>J57+K57</f>
        <v>3</v>
      </c>
      <c r="J57" s="141">
        <v>0</v>
      </c>
      <c r="K57" s="303">
        <f>K58</f>
        <v>3</v>
      </c>
      <c r="L57" s="170" t="s">
        <v>3</v>
      </c>
      <c r="M57" s="171"/>
      <c r="N57" s="171"/>
      <c r="O57" s="171"/>
      <c r="P57" s="171"/>
      <c r="Q57" s="171"/>
      <c r="R57" s="171"/>
      <c r="S57" s="171"/>
      <c r="T57" s="171" t="s">
        <v>10</v>
      </c>
      <c r="U57" s="171"/>
      <c r="V57" s="171"/>
      <c r="W57" s="171"/>
      <c r="X57" s="171"/>
      <c r="Y57" s="319"/>
    </row>
    <row r="58" spans="1:29" s="201" customFormat="1" ht="24.75" customHeight="1" x14ac:dyDescent="0.15">
      <c r="A58" s="100"/>
      <c r="B58" s="110"/>
      <c r="C58" s="86"/>
      <c r="D58" s="142"/>
      <c r="E58" s="142">
        <v>711</v>
      </c>
      <c r="F58" s="143"/>
      <c r="G58" s="144" t="s">
        <v>84</v>
      </c>
      <c r="H58" s="145"/>
      <c r="I58" s="436">
        <f>J58+K58</f>
        <v>3</v>
      </c>
      <c r="J58" s="146">
        <f>J59</f>
        <v>0</v>
      </c>
      <c r="K58" s="303">
        <f>K59</f>
        <v>3</v>
      </c>
      <c r="L58" s="147" t="s">
        <v>3</v>
      </c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320"/>
    </row>
    <row r="59" spans="1:29" s="201" customFormat="1" ht="24.75" customHeight="1" x14ac:dyDescent="0.15">
      <c r="A59" s="100"/>
      <c r="B59" s="110"/>
      <c r="C59" s="86"/>
      <c r="D59" s="140"/>
      <c r="E59" s="221" t="s">
        <v>82</v>
      </c>
      <c r="F59" s="191">
        <v>305</v>
      </c>
      <c r="G59" s="222" t="s">
        <v>55</v>
      </c>
      <c r="H59" s="149"/>
      <c r="I59" s="436">
        <f>J59+K59</f>
        <v>3</v>
      </c>
      <c r="J59" s="150">
        <v>0</v>
      </c>
      <c r="K59" s="300">
        <f>Y59</f>
        <v>3</v>
      </c>
      <c r="L59" s="151" t="s">
        <v>85</v>
      </c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3"/>
      <c r="X59" s="152"/>
      <c r="Y59" s="250">
        <f>SUM(Y60:Y60)</f>
        <v>3</v>
      </c>
    </row>
    <row r="60" spans="1:29" s="201" customFormat="1" ht="24.75" customHeight="1" x14ac:dyDescent="0.15">
      <c r="A60" s="100"/>
      <c r="B60" s="110"/>
      <c r="C60" s="86"/>
      <c r="D60" s="140"/>
      <c r="E60" s="140"/>
      <c r="F60" s="154"/>
      <c r="G60" s="155"/>
      <c r="H60" s="183"/>
      <c r="I60" s="81"/>
      <c r="J60" s="156"/>
      <c r="K60" s="321"/>
      <c r="L60" s="219" t="s">
        <v>57</v>
      </c>
      <c r="M60" s="161"/>
      <c r="N60" s="161"/>
      <c r="O60" s="161"/>
      <c r="P60" s="162"/>
      <c r="Q60" s="162"/>
      <c r="R60" s="163"/>
      <c r="S60" s="428">
        <v>2519</v>
      </c>
      <c r="T60" s="428" t="s">
        <v>86</v>
      </c>
      <c r="U60" s="163" t="s">
        <v>8</v>
      </c>
      <c r="V60" s="164">
        <v>1</v>
      </c>
      <c r="W60" s="165" t="s">
        <v>87</v>
      </c>
      <c r="X60" s="161" t="s">
        <v>9</v>
      </c>
      <c r="Y60" s="255">
        <f>INT(S60*V60/1000)+1</f>
        <v>3</v>
      </c>
    </row>
    <row r="61" spans="1:29" s="201" customFormat="1" ht="24.75" customHeight="1" x14ac:dyDescent="0.15">
      <c r="A61" s="100"/>
      <c r="B61" s="110"/>
      <c r="C61" s="86"/>
      <c r="D61" s="173" t="s">
        <v>107</v>
      </c>
      <c r="E61" s="167"/>
      <c r="F61" s="174"/>
      <c r="G61" s="175"/>
      <c r="H61" s="176"/>
      <c r="I61" s="436">
        <f>J61+K61</f>
        <v>207</v>
      </c>
      <c r="J61" s="177">
        <v>0</v>
      </c>
      <c r="K61" s="322">
        <f>K62</f>
        <v>207</v>
      </c>
      <c r="L61" s="178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80"/>
      <c r="X61" s="179"/>
      <c r="Y61" s="323"/>
    </row>
    <row r="62" spans="1:29" s="201" customFormat="1" ht="24.75" customHeight="1" x14ac:dyDescent="0.15">
      <c r="A62" s="100"/>
      <c r="B62" s="110"/>
      <c r="C62" s="86"/>
      <c r="D62" s="142"/>
      <c r="E62" s="142">
        <v>711</v>
      </c>
      <c r="F62" s="143"/>
      <c r="G62" s="144" t="s">
        <v>84</v>
      </c>
      <c r="H62" s="145"/>
      <c r="I62" s="436">
        <f>J62+K62</f>
        <v>207</v>
      </c>
      <c r="J62" s="146">
        <v>0</v>
      </c>
      <c r="K62" s="324">
        <f>K63</f>
        <v>207</v>
      </c>
      <c r="L62" s="147" t="s">
        <v>3</v>
      </c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320"/>
    </row>
    <row r="63" spans="1:29" s="201" customFormat="1" ht="24.75" customHeight="1" x14ac:dyDescent="0.15">
      <c r="A63" s="100"/>
      <c r="B63" s="110"/>
      <c r="C63" s="86"/>
      <c r="D63" s="140"/>
      <c r="E63" s="221" t="s">
        <v>82</v>
      </c>
      <c r="F63" s="191">
        <v>305</v>
      </c>
      <c r="G63" s="222" t="s">
        <v>55</v>
      </c>
      <c r="H63" s="149"/>
      <c r="I63" s="436">
        <v>1</v>
      </c>
      <c r="J63" s="325" t="s">
        <v>98</v>
      </c>
      <c r="K63" s="300">
        <f>Y63</f>
        <v>207</v>
      </c>
      <c r="L63" s="181" t="s">
        <v>85</v>
      </c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60"/>
      <c r="X63" s="159"/>
      <c r="Y63" s="250">
        <f>Y64</f>
        <v>207</v>
      </c>
    </row>
    <row r="64" spans="1:29" s="201" customFormat="1" ht="24.75" customHeight="1" x14ac:dyDescent="0.15">
      <c r="A64" s="100"/>
      <c r="B64" s="110"/>
      <c r="C64" s="107"/>
      <c r="D64" s="166"/>
      <c r="E64" s="166"/>
      <c r="F64" s="157"/>
      <c r="G64" s="158"/>
      <c r="H64" s="183"/>
      <c r="I64" s="81"/>
      <c r="J64" s="326"/>
      <c r="K64" s="327"/>
      <c r="L64" s="219" t="s">
        <v>57</v>
      </c>
      <c r="M64" s="161"/>
      <c r="N64" s="161"/>
      <c r="O64" s="161"/>
      <c r="P64" s="162"/>
      <c r="Q64" s="162"/>
      <c r="R64" s="163"/>
      <c r="S64" s="428">
        <v>206586</v>
      </c>
      <c r="T64" s="428" t="s">
        <v>86</v>
      </c>
      <c r="U64" s="163" t="s">
        <v>8</v>
      </c>
      <c r="V64" s="164">
        <v>1</v>
      </c>
      <c r="W64" s="165" t="s">
        <v>87</v>
      </c>
      <c r="X64" s="161" t="s">
        <v>9</v>
      </c>
      <c r="Y64" s="255">
        <f>INT(S64*V64/1000)+1</f>
        <v>207</v>
      </c>
    </row>
    <row r="65" spans="1:25" s="201" customFormat="1" ht="24.75" customHeight="1" x14ac:dyDescent="0.15">
      <c r="A65" s="100"/>
      <c r="B65" s="110"/>
      <c r="C65" s="104"/>
      <c r="D65" s="173" t="s">
        <v>108</v>
      </c>
      <c r="E65" s="167"/>
      <c r="F65" s="174"/>
      <c r="G65" s="175"/>
      <c r="H65" s="176"/>
      <c r="I65" s="436">
        <f>J65+K65</f>
        <v>54</v>
      </c>
      <c r="J65" s="177">
        <v>0</v>
      </c>
      <c r="K65" s="322">
        <f>K66</f>
        <v>54</v>
      </c>
      <c r="L65" s="178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80"/>
      <c r="X65" s="179"/>
      <c r="Y65" s="323"/>
    </row>
    <row r="66" spans="1:25" s="201" customFormat="1" ht="24.75" customHeight="1" x14ac:dyDescent="0.15">
      <c r="A66" s="100"/>
      <c r="B66" s="110"/>
      <c r="C66" s="86"/>
      <c r="D66" s="142"/>
      <c r="E66" s="142">
        <v>711</v>
      </c>
      <c r="F66" s="143"/>
      <c r="G66" s="144" t="s">
        <v>84</v>
      </c>
      <c r="H66" s="145"/>
      <c r="I66" s="436">
        <f>J66+K66</f>
        <v>54</v>
      </c>
      <c r="J66" s="146">
        <v>0</v>
      </c>
      <c r="K66" s="324">
        <f>K67</f>
        <v>54</v>
      </c>
      <c r="L66" s="147" t="s">
        <v>3</v>
      </c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320"/>
    </row>
    <row r="67" spans="1:25" s="201" customFormat="1" ht="24.75" customHeight="1" x14ac:dyDescent="0.15">
      <c r="A67" s="100"/>
      <c r="B67" s="110"/>
      <c r="C67" s="86"/>
      <c r="D67" s="140"/>
      <c r="E67" s="221" t="s">
        <v>82</v>
      </c>
      <c r="F67" s="191">
        <v>305</v>
      </c>
      <c r="G67" s="222" t="s">
        <v>55</v>
      </c>
      <c r="H67" s="149"/>
      <c r="I67" s="436">
        <v>1</v>
      </c>
      <c r="J67" s="325" t="s">
        <v>98</v>
      </c>
      <c r="K67" s="300">
        <f>Y67</f>
        <v>54</v>
      </c>
      <c r="L67" s="181" t="s">
        <v>85</v>
      </c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60"/>
      <c r="X67" s="159"/>
      <c r="Y67" s="250">
        <f>Y68</f>
        <v>54</v>
      </c>
    </row>
    <row r="68" spans="1:25" s="201" customFormat="1" ht="24.75" customHeight="1" x14ac:dyDescent="0.15">
      <c r="A68" s="100"/>
      <c r="B68" s="110"/>
      <c r="C68" s="107"/>
      <c r="D68" s="166"/>
      <c r="E68" s="166"/>
      <c r="F68" s="157"/>
      <c r="G68" s="158"/>
      <c r="H68" s="183"/>
      <c r="I68" s="81"/>
      <c r="J68" s="326"/>
      <c r="K68" s="327"/>
      <c r="L68" s="219" t="s">
        <v>57</v>
      </c>
      <c r="M68" s="161"/>
      <c r="N68" s="161"/>
      <c r="O68" s="161"/>
      <c r="P68" s="162"/>
      <c r="Q68" s="162"/>
      <c r="R68" s="163"/>
      <c r="S68" s="507">
        <v>53236</v>
      </c>
      <c r="T68" s="507" t="s">
        <v>86</v>
      </c>
      <c r="U68" s="163" t="s">
        <v>8</v>
      </c>
      <c r="V68" s="164">
        <v>1</v>
      </c>
      <c r="W68" s="165" t="s">
        <v>87</v>
      </c>
      <c r="X68" s="161" t="s">
        <v>9</v>
      </c>
      <c r="Y68" s="255">
        <f>INT(S68*V68/1000)+1</f>
        <v>54</v>
      </c>
    </row>
    <row r="69" spans="1:25" s="201" customFormat="1" ht="24.75" customHeight="1" x14ac:dyDescent="0.15">
      <c r="A69" s="100"/>
      <c r="B69" s="110"/>
      <c r="C69" s="104"/>
      <c r="D69" s="173" t="s">
        <v>109</v>
      </c>
      <c r="E69" s="167"/>
      <c r="F69" s="174"/>
      <c r="G69" s="175"/>
      <c r="H69" s="176"/>
      <c r="I69" s="436">
        <f>J69+K69</f>
        <v>38</v>
      </c>
      <c r="J69" s="177">
        <v>0</v>
      </c>
      <c r="K69" s="322">
        <f>K70</f>
        <v>38</v>
      </c>
      <c r="L69" s="178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80"/>
      <c r="X69" s="179"/>
      <c r="Y69" s="323"/>
    </row>
    <row r="70" spans="1:25" s="201" customFormat="1" ht="24.75" customHeight="1" x14ac:dyDescent="0.15">
      <c r="A70" s="100"/>
      <c r="B70" s="110"/>
      <c r="C70" s="86"/>
      <c r="D70" s="142"/>
      <c r="E70" s="142">
        <v>711</v>
      </c>
      <c r="F70" s="143"/>
      <c r="G70" s="144" t="s">
        <v>84</v>
      </c>
      <c r="H70" s="145"/>
      <c r="I70" s="436">
        <f>J70+K70</f>
        <v>38</v>
      </c>
      <c r="J70" s="146">
        <v>0</v>
      </c>
      <c r="K70" s="324">
        <f>K71</f>
        <v>38</v>
      </c>
      <c r="L70" s="147" t="s">
        <v>3</v>
      </c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320"/>
    </row>
    <row r="71" spans="1:25" s="201" customFormat="1" ht="24.75" customHeight="1" x14ac:dyDescent="0.15">
      <c r="A71" s="100"/>
      <c r="B71" s="110"/>
      <c r="C71" s="86"/>
      <c r="D71" s="140"/>
      <c r="E71" s="221" t="s">
        <v>82</v>
      </c>
      <c r="F71" s="191">
        <v>305</v>
      </c>
      <c r="G71" s="222" t="s">
        <v>55</v>
      </c>
      <c r="H71" s="149"/>
      <c r="I71" s="436"/>
      <c r="J71" s="325" t="s">
        <v>98</v>
      </c>
      <c r="K71" s="300">
        <f>Y71</f>
        <v>38</v>
      </c>
      <c r="L71" s="181" t="s">
        <v>85</v>
      </c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60"/>
      <c r="X71" s="159"/>
      <c r="Y71" s="250">
        <f>Y72</f>
        <v>38</v>
      </c>
    </row>
    <row r="72" spans="1:25" s="201" customFormat="1" ht="24.75" customHeight="1" x14ac:dyDescent="0.15">
      <c r="A72" s="100"/>
      <c r="B72" s="110"/>
      <c r="C72" s="107"/>
      <c r="D72" s="140"/>
      <c r="E72" s="140"/>
      <c r="F72" s="154"/>
      <c r="G72" s="155"/>
      <c r="H72" s="216"/>
      <c r="I72" s="182"/>
      <c r="J72" s="156"/>
      <c r="K72" s="321"/>
      <c r="L72" s="219" t="s">
        <v>57</v>
      </c>
      <c r="M72" s="431"/>
      <c r="N72" s="431"/>
      <c r="O72" s="431"/>
      <c r="P72" s="432"/>
      <c r="Q72" s="432"/>
      <c r="R72" s="433"/>
      <c r="S72" s="508">
        <v>37030</v>
      </c>
      <c r="T72" s="508" t="s">
        <v>86</v>
      </c>
      <c r="U72" s="433" t="s">
        <v>8</v>
      </c>
      <c r="V72" s="434">
        <v>1</v>
      </c>
      <c r="W72" s="435" t="s">
        <v>87</v>
      </c>
      <c r="X72" s="431" t="s">
        <v>9</v>
      </c>
      <c r="Y72" s="251">
        <f>INT(S72*V72/1000)+1</f>
        <v>38</v>
      </c>
    </row>
    <row r="73" spans="1:25" x14ac:dyDescent="0.15">
      <c r="Y73"/>
    </row>
    <row r="74" spans="1:25" x14ac:dyDescent="0.15">
      <c r="Y74"/>
    </row>
    <row r="75" spans="1:25" x14ac:dyDescent="0.15">
      <c r="Y75"/>
    </row>
    <row r="76" spans="1:25" x14ac:dyDescent="0.15">
      <c r="Y76"/>
    </row>
    <row r="77" spans="1:25" x14ac:dyDescent="0.15">
      <c r="Y77"/>
    </row>
    <row r="78" spans="1:25" x14ac:dyDescent="0.15">
      <c r="Y78"/>
    </row>
    <row r="79" spans="1:25" x14ac:dyDescent="0.15">
      <c r="Y79"/>
    </row>
    <row r="80" spans="1:25" x14ac:dyDescent="0.15">
      <c r="Y80"/>
    </row>
    <row r="81" spans="1:25" x14ac:dyDescent="0.15">
      <c r="Y81"/>
    </row>
    <row r="82" spans="1:25" x14ac:dyDescent="0.15">
      <c r="Y82"/>
    </row>
    <row r="83" spans="1:25" x14ac:dyDescent="0.15">
      <c r="A83"/>
      <c r="B83"/>
      <c r="C83"/>
      <c r="D83"/>
      <c r="E83"/>
      <c r="F83"/>
      <c r="G83"/>
      <c r="Y83"/>
    </row>
    <row r="84" spans="1:25" x14ac:dyDescent="0.15">
      <c r="A84"/>
      <c r="B84"/>
      <c r="C84"/>
      <c r="D84"/>
      <c r="E84"/>
      <c r="F84"/>
      <c r="G84"/>
      <c r="Y84"/>
    </row>
    <row r="85" spans="1:25" x14ac:dyDescent="0.15">
      <c r="A85"/>
      <c r="B85"/>
      <c r="C85"/>
      <c r="D85"/>
      <c r="E85"/>
      <c r="F85"/>
      <c r="G85"/>
      <c r="Y85"/>
    </row>
    <row r="86" spans="1:25" x14ac:dyDescent="0.15">
      <c r="A86"/>
      <c r="B86"/>
      <c r="C86"/>
      <c r="D86"/>
      <c r="E86"/>
      <c r="F86"/>
      <c r="G86"/>
      <c r="Y86"/>
    </row>
    <row r="87" spans="1:25" x14ac:dyDescent="0.15">
      <c r="A87"/>
      <c r="B87"/>
      <c r="C87"/>
      <c r="D87"/>
      <c r="E87"/>
      <c r="F87"/>
      <c r="G87"/>
      <c r="Y87"/>
    </row>
    <row r="88" spans="1:25" x14ac:dyDescent="0.15">
      <c r="A88"/>
      <c r="B88"/>
      <c r="C88"/>
      <c r="D88"/>
      <c r="E88"/>
      <c r="F88"/>
      <c r="G88"/>
      <c r="Y88"/>
    </row>
    <row r="89" spans="1:25" x14ac:dyDescent="0.15">
      <c r="A89"/>
      <c r="B89"/>
      <c r="C89"/>
      <c r="D89"/>
      <c r="E89"/>
      <c r="F89"/>
      <c r="G89"/>
      <c r="Y89"/>
    </row>
    <row r="90" spans="1:25" x14ac:dyDescent="0.15">
      <c r="A90"/>
      <c r="B90"/>
      <c r="C90"/>
      <c r="D90"/>
      <c r="E90"/>
      <c r="F90"/>
      <c r="G90"/>
      <c r="Y90"/>
    </row>
    <row r="91" spans="1:25" x14ac:dyDescent="0.15">
      <c r="A91"/>
      <c r="B91"/>
      <c r="C91"/>
      <c r="D91"/>
      <c r="E91"/>
      <c r="F91"/>
      <c r="G91"/>
      <c r="Y91"/>
    </row>
    <row r="92" spans="1:25" x14ac:dyDescent="0.15">
      <c r="A92"/>
      <c r="B92"/>
      <c r="C92"/>
      <c r="D92"/>
      <c r="E92"/>
      <c r="F92"/>
      <c r="G92"/>
      <c r="Y92"/>
    </row>
    <row r="93" spans="1:25" x14ac:dyDescent="0.15">
      <c r="A93"/>
      <c r="B93"/>
      <c r="C93"/>
      <c r="D93"/>
      <c r="E93"/>
      <c r="F93"/>
      <c r="G93"/>
      <c r="Y93"/>
    </row>
    <row r="94" spans="1:25" x14ac:dyDescent="0.15">
      <c r="A94"/>
      <c r="B94"/>
      <c r="C94"/>
      <c r="D94"/>
      <c r="E94"/>
      <c r="F94"/>
      <c r="G94"/>
      <c r="Y94"/>
    </row>
    <row r="95" spans="1:25" x14ac:dyDescent="0.15">
      <c r="A95"/>
      <c r="B95"/>
      <c r="C95"/>
      <c r="D95"/>
      <c r="E95"/>
      <c r="F95"/>
      <c r="G95"/>
      <c r="Y95"/>
    </row>
    <row r="96" spans="1:25" x14ac:dyDescent="0.15">
      <c r="A96"/>
      <c r="B96"/>
      <c r="C96"/>
      <c r="D96"/>
      <c r="E96"/>
      <c r="F96"/>
      <c r="G96"/>
      <c r="Y96"/>
    </row>
    <row r="97" spans="1:25" x14ac:dyDescent="0.15">
      <c r="A97"/>
      <c r="B97"/>
      <c r="C97"/>
      <c r="D97"/>
      <c r="E97"/>
      <c r="F97"/>
      <c r="G97"/>
      <c r="Y97"/>
    </row>
    <row r="98" spans="1:25" x14ac:dyDescent="0.15">
      <c r="A98"/>
      <c r="B98"/>
      <c r="C98"/>
      <c r="D98"/>
      <c r="E98"/>
      <c r="F98"/>
      <c r="G98"/>
      <c r="Y98"/>
    </row>
    <row r="99" spans="1:25" x14ac:dyDescent="0.15">
      <c r="A99"/>
      <c r="B99"/>
      <c r="C99"/>
      <c r="D99"/>
      <c r="E99"/>
      <c r="F99"/>
      <c r="G99"/>
      <c r="Y99"/>
    </row>
    <row r="100" spans="1:25" x14ac:dyDescent="0.15">
      <c r="A100"/>
      <c r="B100"/>
      <c r="C100"/>
      <c r="D100"/>
      <c r="E100"/>
      <c r="F100"/>
      <c r="G100"/>
      <c r="Y100"/>
    </row>
    <row r="101" spans="1:25" x14ac:dyDescent="0.15">
      <c r="A101"/>
      <c r="B101"/>
      <c r="C101"/>
      <c r="D101"/>
      <c r="E101"/>
      <c r="F101"/>
      <c r="G101"/>
      <c r="Y101"/>
    </row>
    <row r="102" spans="1:25" x14ac:dyDescent="0.15">
      <c r="A102"/>
      <c r="B102"/>
      <c r="C102"/>
      <c r="D102"/>
      <c r="E102"/>
      <c r="F102"/>
      <c r="G102"/>
      <c r="Y102"/>
    </row>
    <row r="103" spans="1:25" x14ac:dyDescent="0.15">
      <c r="A103"/>
      <c r="B103"/>
      <c r="C103"/>
      <c r="D103"/>
      <c r="E103"/>
      <c r="F103"/>
      <c r="G103"/>
      <c r="Y103"/>
    </row>
    <row r="104" spans="1:25" x14ac:dyDescent="0.15">
      <c r="A104"/>
      <c r="B104"/>
      <c r="C104"/>
      <c r="D104"/>
      <c r="E104"/>
      <c r="F104"/>
      <c r="G104"/>
      <c r="Y104"/>
    </row>
    <row r="105" spans="1:25" x14ac:dyDescent="0.15">
      <c r="A105"/>
      <c r="B105"/>
      <c r="C105"/>
      <c r="D105"/>
      <c r="E105"/>
      <c r="F105"/>
      <c r="G105"/>
      <c r="Y105"/>
    </row>
    <row r="106" spans="1:25" x14ac:dyDescent="0.15">
      <c r="A106"/>
      <c r="B106"/>
      <c r="C106"/>
      <c r="D106"/>
      <c r="E106"/>
      <c r="F106"/>
      <c r="G106"/>
      <c r="Y106"/>
    </row>
    <row r="107" spans="1:25" x14ac:dyDescent="0.15">
      <c r="A107"/>
      <c r="B107"/>
      <c r="C107"/>
      <c r="D107"/>
      <c r="E107"/>
      <c r="F107"/>
      <c r="G107"/>
      <c r="Y107"/>
    </row>
    <row r="108" spans="1:25" x14ac:dyDescent="0.15">
      <c r="A108"/>
      <c r="B108"/>
      <c r="C108"/>
      <c r="D108"/>
      <c r="E108"/>
      <c r="F108"/>
      <c r="G108"/>
      <c r="Y108"/>
    </row>
    <row r="109" spans="1:25" x14ac:dyDescent="0.15">
      <c r="A109"/>
      <c r="B109"/>
      <c r="C109"/>
      <c r="D109"/>
      <c r="E109"/>
      <c r="F109"/>
      <c r="G109"/>
      <c r="Y109"/>
    </row>
    <row r="110" spans="1:25" x14ac:dyDescent="0.15">
      <c r="A110"/>
      <c r="B110"/>
      <c r="C110"/>
      <c r="D110"/>
      <c r="E110"/>
      <c r="F110"/>
      <c r="G110"/>
      <c r="Y110"/>
    </row>
    <row r="111" spans="1:25" x14ac:dyDescent="0.15">
      <c r="A111"/>
      <c r="B111"/>
      <c r="C111"/>
      <c r="D111"/>
      <c r="E111"/>
      <c r="F111"/>
      <c r="G111"/>
      <c r="Y111"/>
    </row>
    <row r="112" spans="1:25" x14ac:dyDescent="0.15">
      <c r="A112"/>
      <c r="B112"/>
      <c r="C112"/>
      <c r="D112"/>
      <c r="E112"/>
      <c r="F112"/>
      <c r="G112"/>
      <c r="Y112"/>
    </row>
    <row r="113" spans="1:25" x14ac:dyDescent="0.15">
      <c r="A113"/>
      <c r="B113"/>
      <c r="C113"/>
      <c r="D113"/>
      <c r="E113"/>
      <c r="F113"/>
      <c r="G113"/>
      <c r="Y113"/>
    </row>
    <row r="114" spans="1:25" x14ac:dyDescent="0.15">
      <c r="A114"/>
      <c r="B114"/>
      <c r="C114"/>
      <c r="D114"/>
      <c r="E114"/>
      <c r="F114"/>
      <c r="G114"/>
      <c r="Y114"/>
    </row>
    <row r="115" spans="1:25" x14ac:dyDescent="0.15">
      <c r="A115"/>
      <c r="B115"/>
      <c r="C115"/>
      <c r="D115"/>
      <c r="E115"/>
      <c r="F115"/>
      <c r="G115"/>
      <c r="Y115"/>
    </row>
    <row r="116" spans="1:25" x14ac:dyDescent="0.15">
      <c r="A116"/>
      <c r="B116"/>
      <c r="C116"/>
      <c r="D116"/>
      <c r="E116"/>
      <c r="F116"/>
      <c r="G116"/>
      <c r="Y116"/>
    </row>
    <row r="117" spans="1:25" x14ac:dyDescent="0.15">
      <c r="A117"/>
      <c r="B117"/>
      <c r="C117"/>
      <c r="D117"/>
      <c r="E117"/>
      <c r="F117"/>
      <c r="G117"/>
      <c r="Y117"/>
    </row>
    <row r="118" spans="1:25" x14ac:dyDescent="0.15">
      <c r="A118"/>
      <c r="B118"/>
      <c r="C118"/>
      <c r="D118"/>
      <c r="E118"/>
      <c r="F118"/>
      <c r="G118"/>
      <c r="Y118"/>
    </row>
    <row r="119" spans="1:25" x14ac:dyDescent="0.15">
      <c r="A119"/>
      <c r="B119"/>
      <c r="C119"/>
      <c r="D119"/>
      <c r="E119"/>
      <c r="F119"/>
      <c r="G119"/>
      <c r="Y119"/>
    </row>
    <row r="120" spans="1:25" x14ac:dyDescent="0.15">
      <c r="A120"/>
      <c r="B120"/>
      <c r="C120"/>
      <c r="D120"/>
      <c r="E120"/>
      <c r="F120"/>
      <c r="G120"/>
      <c r="Y120"/>
    </row>
    <row r="121" spans="1:25" x14ac:dyDescent="0.15">
      <c r="A121"/>
      <c r="B121"/>
      <c r="C121"/>
      <c r="D121"/>
      <c r="E121"/>
      <c r="F121"/>
      <c r="G121"/>
      <c r="Y121"/>
    </row>
    <row r="122" spans="1:25" x14ac:dyDescent="0.15">
      <c r="A122"/>
      <c r="B122"/>
      <c r="C122"/>
      <c r="D122"/>
      <c r="E122"/>
      <c r="F122"/>
      <c r="G122"/>
      <c r="Y122"/>
    </row>
    <row r="123" spans="1:25" x14ac:dyDescent="0.15">
      <c r="A123"/>
      <c r="B123"/>
      <c r="C123"/>
      <c r="D123"/>
      <c r="E123"/>
      <c r="F123"/>
      <c r="G123"/>
      <c r="Y123"/>
    </row>
    <row r="124" spans="1:25" x14ac:dyDescent="0.15">
      <c r="A124"/>
      <c r="B124"/>
      <c r="C124"/>
      <c r="D124"/>
      <c r="E124"/>
      <c r="F124"/>
      <c r="G124"/>
      <c r="Y124"/>
    </row>
    <row r="125" spans="1:25" x14ac:dyDescent="0.15">
      <c r="A125"/>
      <c r="B125"/>
      <c r="C125"/>
      <c r="D125"/>
      <c r="E125"/>
      <c r="F125"/>
      <c r="G125"/>
      <c r="Y125"/>
    </row>
    <row r="126" spans="1:25" x14ac:dyDescent="0.15">
      <c r="A126"/>
      <c r="B126"/>
      <c r="C126"/>
      <c r="D126"/>
      <c r="E126"/>
      <c r="F126"/>
      <c r="G126"/>
      <c r="Y126"/>
    </row>
    <row r="127" spans="1:25" x14ac:dyDescent="0.15">
      <c r="A127"/>
      <c r="B127"/>
      <c r="C127"/>
      <c r="D127"/>
      <c r="E127"/>
      <c r="F127"/>
      <c r="G127"/>
      <c r="Y127"/>
    </row>
    <row r="128" spans="1:25" x14ac:dyDescent="0.15">
      <c r="A128"/>
      <c r="B128"/>
      <c r="C128"/>
      <c r="D128"/>
      <c r="E128"/>
      <c r="F128"/>
      <c r="G128"/>
      <c r="Y128"/>
    </row>
    <row r="129" spans="1:25" x14ac:dyDescent="0.15">
      <c r="A129"/>
      <c r="B129"/>
      <c r="C129"/>
      <c r="D129"/>
      <c r="E129"/>
      <c r="F129"/>
      <c r="G129"/>
      <c r="Y129"/>
    </row>
    <row r="130" spans="1:25" x14ac:dyDescent="0.15">
      <c r="A130"/>
      <c r="B130"/>
      <c r="C130"/>
      <c r="D130"/>
      <c r="E130"/>
      <c r="F130"/>
      <c r="G130"/>
      <c r="Y130"/>
    </row>
    <row r="131" spans="1:25" x14ac:dyDescent="0.15">
      <c r="A131"/>
      <c r="B131"/>
      <c r="C131"/>
      <c r="D131"/>
      <c r="E131"/>
      <c r="F131"/>
      <c r="G131"/>
      <c r="Y131"/>
    </row>
    <row r="132" spans="1:25" x14ac:dyDescent="0.15">
      <c r="A132"/>
      <c r="B132"/>
      <c r="C132"/>
      <c r="D132"/>
      <c r="E132"/>
      <c r="F132"/>
      <c r="G132"/>
      <c r="Y132"/>
    </row>
    <row r="133" spans="1:25" x14ac:dyDescent="0.15">
      <c r="A133"/>
      <c r="B133"/>
      <c r="C133"/>
      <c r="D133"/>
      <c r="E133"/>
      <c r="F133"/>
      <c r="G133"/>
      <c r="Y133"/>
    </row>
    <row r="134" spans="1:25" x14ac:dyDescent="0.15">
      <c r="A134"/>
      <c r="B134"/>
      <c r="C134"/>
      <c r="D134"/>
      <c r="E134"/>
      <c r="F134"/>
      <c r="G134"/>
      <c r="Y134"/>
    </row>
    <row r="135" spans="1:25" x14ac:dyDescent="0.15">
      <c r="A135"/>
      <c r="B135"/>
      <c r="C135"/>
      <c r="D135"/>
      <c r="E135"/>
      <c r="F135"/>
      <c r="G135"/>
      <c r="Y135"/>
    </row>
    <row r="136" spans="1:25" x14ac:dyDescent="0.15">
      <c r="A136"/>
      <c r="B136"/>
      <c r="C136"/>
      <c r="D136"/>
      <c r="E136"/>
      <c r="F136"/>
      <c r="G136"/>
      <c r="Y136"/>
    </row>
    <row r="137" spans="1:25" x14ac:dyDescent="0.15">
      <c r="A137"/>
      <c r="B137"/>
      <c r="C137"/>
      <c r="D137"/>
      <c r="E137"/>
      <c r="F137"/>
      <c r="G137"/>
      <c r="Y137"/>
    </row>
    <row r="138" spans="1:25" x14ac:dyDescent="0.15">
      <c r="A138"/>
      <c r="B138"/>
      <c r="C138"/>
      <c r="D138"/>
      <c r="E138"/>
      <c r="F138"/>
      <c r="G138"/>
      <c r="Y138"/>
    </row>
    <row r="139" spans="1:25" x14ac:dyDescent="0.15">
      <c r="A139"/>
      <c r="B139"/>
      <c r="C139"/>
      <c r="D139"/>
      <c r="E139"/>
      <c r="F139"/>
      <c r="G139"/>
      <c r="Y139"/>
    </row>
    <row r="140" spans="1:25" x14ac:dyDescent="0.15">
      <c r="A140"/>
      <c r="B140"/>
      <c r="C140"/>
      <c r="D140"/>
      <c r="E140"/>
      <c r="F140"/>
      <c r="G140"/>
      <c r="Y140"/>
    </row>
    <row r="141" spans="1:25" x14ac:dyDescent="0.15">
      <c r="A141"/>
      <c r="B141"/>
      <c r="C141"/>
      <c r="D141"/>
      <c r="E141"/>
      <c r="F141"/>
      <c r="G141"/>
      <c r="Y141"/>
    </row>
    <row r="142" spans="1:25" x14ac:dyDescent="0.15">
      <c r="A142"/>
      <c r="B142"/>
      <c r="C142"/>
      <c r="D142"/>
      <c r="E142"/>
      <c r="F142"/>
      <c r="G142"/>
      <c r="Y142"/>
    </row>
    <row r="143" spans="1:25" x14ac:dyDescent="0.15">
      <c r="A143"/>
      <c r="B143"/>
      <c r="C143"/>
      <c r="D143"/>
      <c r="E143"/>
      <c r="F143"/>
      <c r="G143"/>
      <c r="Y143"/>
    </row>
    <row r="144" spans="1:25" x14ac:dyDescent="0.15">
      <c r="A144"/>
      <c r="B144"/>
      <c r="C144"/>
      <c r="D144"/>
      <c r="E144"/>
      <c r="F144"/>
      <c r="G144"/>
      <c r="Y144"/>
    </row>
    <row r="145" spans="1:25" x14ac:dyDescent="0.15">
      <c r="A145"/>
      <c r="B145"/>
      <c r="C145"/>
      <c r="D145"/>
      <c r="E145"/>
      <c r="F145"/>
      <c r="G145"/>
      <c r="Y145"/>
    </row>
    <row r="146" spans="1:25" x14ac:dyDescent="0.15">
      <c r="A146"/>
      <c r="B146"/>
      <c r="C146"/>
      <c r="D146"/>
      <c r="E146"/>
      <c r="F146"/>
      <c r="G146"/>
      <c r="Y146"/>
    </row>
    <row r="147" spans="1:25" x14ac:dyDescent="0.15">
      <c r="A147"/>
      <c r="B147"/>
      <c r="C147"/>
      <c r="D147"/>
      <c r="E147"/>
      <c r="F147"/>
      <c r="G147"/>
      <c r="Y147"/>
    </row>
    <row r="148" spans="1:25" x14ac:dyDescent="0.15">
      <c r="A148"/>
      <c r="B148"/>
      <c r="C148"/>
      <c r="D148"/>
      <c r="E148"/>
      <c r="F148"/>
      <c r="G148"/>
      <c r="Y148"/>
    </row>
    <row r="149" spans="1:25" x14ac:dyDescent="0.15">
      <c r="A149"/>
      <c r="B149"/>
      <c r="C149"/>
      <c r="D149"/>
      <c r="E149"/>
      <c r="F149"/>
      <c r="G149"/>
      <c r="Y149"/>
    </row>
    <row r="150" spans="1:25" x14ac:dyDescent="0.15">
      <c r="A150"/>
      <c r="B150"/>
      <c r="C150"/>
      <c r="D150"/>
      <c r="E150"/>
      <c r="F150"/>
      <c r="G150"/>
      <c r="Y150"/>
    </row>
    <row r="151" spans="1:25" x14ac:dyDescent="0.15">
      <c r="A151"/>
      <c r="B151"/>
      <c r="C151"/>
      <c r="D151"/>
      <c r="E151"/>
      <c r="F151"/>
      <c r="G151"/>
      <c r="Y151"/>
    </row>
    <row r="152" spans="1:25" x14ac:dyDescent="0.15">
      <c r="A152"/>
      <c r="B152"/>
      <c r="C152"/>
      <c r="D152"/>
      <c r="E152"/>
      <c r="F152"/>
      <c r="G152"/>
      <c r="Y152"/>
    </row>
    <row r="153" spans="1:25" x14ac:dyDescent="0.15">
      <c r="A153"/>
      <c r="B153"/>
      <c r="C153"/>
      <c r="D153"/>
      <c r="E153"/>
      <c r="F153"/>
      <c r="G153"/>
      <c r="Y153"/>
    </row>
    <row r="154" spans="1:25" x14ac:dyDescent="0.15">
      <c r="A154"/>
      <c r="B154"/>
      <c r="C154"/>
      <c r="D154"/>
      <c r="E154"/>
      <c r="F154"/>
      <c r="G154"/>
      <c r="Y154"/>
    </row>
    <row r="155" spans="1:25" x14ac:dyDescent="0.15">
      <c r="A155"/>
      <c r="B155"/>
      <c r="C155"/>
      <c r="D155"/>
      <c r="E155"/>
      <c r="F155"/>
      <c r="G155"/>
      <c r="Y155"/>
    </row>
    <row r="156" spans="1:25" x14ac:dyDescent="0.15">
      <c r="A156"/>
      <c r="B156"/>
      <c r="C156"/>
      <c r="D156"/>
      <c r="E156"/>
      <c r="F156"/>
      <c r="G156"/>
      <c r="Y156"/>
    </row>
    <row r="157" spans="1:25" x14ac:dyDescent="0.15">
      <c r="A157"/>
      <c r="B157"/>
      <c r="C157"/>
      <c r="D157"/>
      <c r="E157"/>
      <c r="F157"/>
      <c r="G157"/>
      <c r="Y157"/>
    </row>
    <row r="158" spans="1:25" x14ac:dyDescent="0.15">
      <c r="A158"/>
      <c r="B158"/>
      <c r="C158"/>
      <c r="D158"/>
      <c r="E158"/>
      <c r="F158"/>
      <c r="G158"/>
      <c r="Y158"/>
    </row>
    <row r="159" spans="1:25" x14ac:dyDescent="0.15">
      <c r="A159"/>
      <c r="B159"/>
      <c r="C159"/>
      <c r="D159"/>
      <c r="E159"/>
      <c r="F159"/>
      <c r="G159"/>
      <c r="Y159"/>
    </row>
    <row r="160" spans="1:25" x14ac:dyDescent="0.15">
      <c r="A160"/>
      <c r="B160"/>
      <c r="C160"/>
      <c r="D160"/>
      <c r="E160"/>
      <c r="F160"/>
      <c r="G160"/>
      <c r="Y160"/>
    </row>
    <row r="161" spans="1:25" x14ac:dyDescent="0.15">
      <c r="A161"/>
      <c r="B161"/>
      <c r="C161"/>
      <c r="D161"/>
      <c r="E161"/>
      <c r="F161"/>
      <c r="G161"/>
      <c r="Y161"/>
    </row>
    <row r="162" spans="1:25" x14ac:dyDescent="0.15">
      <c r="A162"/>
      <c r="B162"/>
      <c r="C162"/>
      <c r="D162"/>
      <c r="E162"/>
      <c r="F162"/>
      <c r="G162"/>
      <c r="Y162"/>
    </row>
    <row r="163" spans="1:25" x14ac:dyDescent="0.15">
      <c r="A163"/>
      <c r="B163"/>
      <c r="C163"/>
      <c r="D163"/>
      <c r="E163"/>
      <c r="F163"/>
      <c r="G163"/>
      <c r="Y163"/>
    </row>
    <row r="164" spans="1:25" x14ac:dyDescent="0.15">
      <c r="A164"/>
      <c r="B164"/>
      <c r="C164"/>
      <c r="D164"/>
      <c r="E164"/>
      <c r="F164"/>
      <c r="G164"/>
      <c r="Y164"/>
    </row>
    <row r="165" spans="1:25" x14ac:dyDescent="0.15">
      <c r="A165"/>
      <c r="B165"/>
      <c r="C165"/>
      <c r="D165"/>
      <c r="E165"/>
      <c r="F165"/>
      <c r="G165"/>
      <c r="Y165"/>
    </row>
    <row r="166" spans="1:25" x14ac:dyDescent="0.15">
      <c r="A166"/>
      <c r="B166"/>
      <c r="C166"/>
      <c r="D166"/>
      <c r="E166"/>
      <c r="F166"/>
      <c r="G166"/>
      <c r="Y166"/>
    </row>
    <row r="167" spans="1:25" x14ac:dyDescent="0.15">
      <c r="A167"/>
      <c r="B167"/>
      <c r="C167"/>
      <c r="D167"/>
      <c r="E167"/>
      <c r="F167"/>
      <c r="G167"/>
      <c r="Y167"/>
    </row>
    <row r="168" spans="1:25" x14ac:dyDescent="0.15">
      <c r="A168"/>
      <c r="B168"/>
      <c r="C168"/>
      <c r="D168"/>
      <c r="E168"/>
      <c r="F168"/>
      <c r="G168"/>
      <c r="Y168"/>
    </row>
    <row r="169" spans="1:25" x14ac:dyDescent="0.15">
      <c r="A169"/>
      <c r="B169"/>
      <c r="C169"/>
      <c r="D169"/>
      <c r="E169"/>
      <c r="F169"/>
      <c r="G169"/>
      <c r="Y169"/>
    </row>
  </sheetData>
  <mergeCells count="19">
    <mergeCell ref="S72:T72"/>
    <mergeCell ref="S12:T12"/>
    <mergeCell ref="S40:T40"/>
    <mergeCell ref="A1:Y1"/>
    <mergeCell ref="A4:G4"/>
    <mergeCell ref="L5:Y5"/>
    <mergeCell ref="I4:Y4"/>
    <mergeCell ref="E5:G5"/>
    <mergeCell ref="S44:T44"/>
    <mergeCell ref="S48:T48"/>
    <mergeCell ref="S28:T28"/>
    <mergeCell ref="S52:T52"/>
    <mergeCell ref="S68:T68"/>
    <mergeCell ref="S56:T56"/>
    <mergeCell ref="S36:T36"/>
    <mergeCell ref="S16:T16"/>
    <mergeCell ref="S20:T20"/>
    <mergeCell ref="S32:T32"/>
    <mergeCell ref="S24:T24"/>
  </mergeCells>
  <phoneticPr fontId="12" type="noConversion"/>
  <printOptions horizontalCentered="1"/>
  <pageMargins left="0.31496062992125984" right="0.31496062992125984" top="0.59055118110236227" bottom="0.59055118110236227" header="0.31496062992125984" footer="0.31496062992125984"/>
  <pageSetup paperSize="9" scale="51" fitToHeight="0" orientation="landscape" r:id="rId1"/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P33" sqref="P33"/>
    </sheetView>
  </sheetViews>
  <sheetFormatPr defaultColWidth="8.88671875" defaultRowHeight="15.75" x14ac:dyDescent="0.15"/>
  <cols>
    <col min="1" max="1" width="8.88671875" style="3"/>
    <col min="2" max="2" width="12.44140625" style="3" bestFit="1" customWidth="1"/>
    <col min="3" max="3" width="8.88671875" style="3"/>
    <col min="4" max="4" width="10" style="3" customWidth="1"/>
    <col min="5" max="5" width="8.88671875" style="3"/>
    <col min="6" max="6" width="10.44140625" style="3" bestFit="1" customWidth="1"/>
    <col min="7" max="16384" width="8.88671875" style="3"/>
  </cols>
  <sheetData>
    <row r="2" spans="1:5" x14ac:dyDescent="0.15">
      <c r="A2" s="3" t="s">
        <v>12</v>
      </c>
    </row>
    <row r="4" spans="1:5" x14ac:dyDescent="0.15">
      <c r="A4" s="3" t="s">
        <v>13</v>
      </c>
      <c r="B4" s="3">
        <v>480000</v>
      </c>
      <c r="C4" s="4">
        <v>0.09</v>
      </c>
      <c r="D4" s="3">
        <f>B4*C4</f>
        <v>43200</v>
      </c>
    </row>
    <row r="5" spans="1:5" x14ac:dyDescent="0.15">
      <c r="A5" s="3" t="s">
        <v>14</v>
      </c>
      <c r="B5" s="3">
        <v>400000</v>
      </c>
      <c r="C5" s="4">
        <v>0.05</v>
      </c>
      <c r="D5" s="3">
        <f t="shared" ref="D5:D12" si="0">B5*C5</f>
        <v>20000</v>
      </c>
    </row>
    <row r="6" spans="1:5" x14ac:dyDescent="0.15">
      <c r="A6" s="3" t="s">
        <v>15</v>
      </c>
      <c r="B6" s="3">
        <f>105000+50000+535000</f>
        <v>690000</v>
      </c>
      <c r="C6" s="4">
        <v>0.05</v>
      </c>
      <c r="D6" s="3">
        <v>33000</v>
      </c>
    </row>
    <row r="7" spans="1:5" x14ac:dyDescent="0.15">
      <c r="A7" s="3" t="s">
        <v>16</v>
      </c>
      <c r="B7" s="3">
        <v>700000</v>
      </c>
      <c r="C7" s="4">
        <v>0.09</v>
      </c>
      <c r="D7" s="3">
        <f t="shared" si="0"/>
        <v>63000</v>
      </c>
    </row>
    <row r="8" spans="1:5" x14ac:dyDescent="0.15">
      <c r="A8" s="3" t="s">
        <v>17</v>
      </c>
      <c r="C8" s="4"/>
      <c r="D8" s="3">
        <v>11500</v>
      </c>
      <c r="E8" s="3" t="s">
        <v>23</v>
      </c>
    </row>
    <row r="9" spans="1:5" x14ac:dyDescent="0.15">
      <c r="A9" s="3" t="s">
        <v>18</v>
      </c>
      <c r="B9" s="3">
        <v>300000</v>
      </c>
      <c r="C9" s="5">
        <v>0.06</v>
      </c>
      <c r="D9" s="3">
        <f t="shared" si="0"/>
        <v>18000</v>
      </c>
    </row>
    <row r="10" spans="1:5" x14ac:dyDescent="0.15">
      <c r="A10" s="3" t="s">
        <v>19</v>
      </c>
      <c r="B10" s="3">
        <v>380000</v>
      </c>
      <c r="C10" s="4">
        <v>0.05</v>
      </c>
      <c r="D10" s="3">
        <f t="shared" si="0"/>
        <v>19000</v>
      </c>
    </row>
    <row r="11" spans="1:5" x14ac:dyDescent="0.15">
      <c r="A11" s="3" t="s">
        <v>20</v>
      </c>
      <c r="B11" s="3">
        <v>665260</v>
      </c>
      <c r="C11" s="4">
        <v>0.05</v>
      </c>
      <c r="D11" s="3">
        <f t="shared" si="0"/>
        <v>33263</v>
      </c>
      <c r="E11" s="3" t="s">
        <v>22</v>
      </c>
    </row>
    <row r="12" spans="1:5" x14ac:dyDescent="0.15">
      <c r="A12" s="3" t="s">
        <v>21</v>
      </c>
      <c r="B12" s="3">
        <v>569000</v>
      </c>
      <c r="C12" s="4">
        <v>0.05</v>
      </c>
      <c r="D12" s="3">
        <f t="shared" si="0"/>
        <v>28450</v>
      </c>
      <c r="E12" s="3" t="s">
        <v>22</v>
      </c>
    </row>
    <row r="13" spans="1:5" x14ac:dyDescent="0.15">
      <c r="D13" s="3">
        <f>SUM(D4:D12)</f>
        <v>269413</v>
      </c>
    </row>
    <row r="15" spans="1:5" x14ac:dyDescent="0.15">
      <c r="D15" s="3">
        <v>28450</v>
      </c>
      <c r="E15" s="3">
        <v>33263</v>
      </c>
    </row>
    <row r="16" spans="1:5" x14ac:dyDescent="0.15">
      <c r="D16" s="3">
        <f>D15/5%</f>
        <v>569000</v>
      </c>
      <c r="E16" s="3">
        <f>E15/5%</f>
        <v>665260</v>
      </c>
    </row>
  </sheetData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Ⅳ.특별회계</vt:lpstr>
      <vt:lpstr>4_1. 수입예산총괄</vt:lpstr>
      <vt:lpstr>4_2.지출예산총괄</vt:lpstr>
      <vt:lpstr>4_1.1.수입예산명세서</vt:lpstr>
      <vt:lpstr>4_2.1.지출예산명세서</vt:lpstr>
      <vt:lpstr>센터전입금</vt:lpstr>
      <vt:lpstr>'4_1. 수입예산총괄'!Print_Area</vt:lpstr>
      <vt:lpstr>'4_1.1.수입예산명세서'!Print_Area</vt:lpstr>
      <vt:lpstr>'4_2.1.지출예산명세서'!Print_Area</vt:lpstr>
      <vt:lpstr>'4_2.지출예산총괄'!Print_Area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cdi</dc:creator>
  <cp:lastModifiedBy>DW</cp:lastModifiedBy>
  <cp:lastPrinted>2019-12-17T07:21:59Z</cp:lastPrinted>
  <dcterms:created xsi:type="dcterms:W3CDTF">2009-09-10T01:37:41Z</dcterms:created>
  <dcterms:modified xsi:type="dcterms:W3CDTF">2020-05-26T06:43:24Z</dcterms:modified>
</cp:coreProperties>
</file>